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2- DCE Définitif\25B03 bis- DCE\"/>
    </mc:Choice>
  </mc:AlternateContent>
  <xr:revisionPtr revIDLastSave="0" documentId="13_ncr:1_{C305ACDD-92C0-46F1-BD8B-D1590F8081CA}" xr6:coauthVersionLast="47" xr6:coauthVersionMax="47" xr10:uidLastSave="{00000000-0000-0000-0000-000000000000}"/>
  <bookViews>
    <workbookView xWindow="3855" yWindow="3855" windowWidth="21600" windowHeight="11295" xr2:uid="{00000000-000D-0000-FFFF-FFFF00000000}"/>
  </bookViews>
  <sheets>
    <sheet name="25B03 - BPU LOT 1 b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P131" i="1" l="1"/>
  <c r="J89" i="1" l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P89" i="1"/>
  <c r="Q89" i="1" s="1"/>
  <c r="P90" i="1"/>
  <c r="P91" i="1"/>
  <c r="Q91" i="1" s="1"/>
  <c r="P92" i="1"/>
  <c r="P93" i="1"/>
  <c r="Q93" i="1" s="1"/>
  <c r="P94" i="1"/>
  <c r="P95" i="1"/>
  <c r="P96" i="1"/>
  <c r="P97" i="1"/>
  <c r="Q97" i="1" s="1"/>
  <c r="P98" i="1"/>
  <c r="P99" i="1"/>
  <c r="Q99" i="1" s="1"/>
  <c r="P100" i="1"/>
  <c r="P101" i="1"/>
  <c r="Q101" i="1" s="1"/>
  <c r="P102" i="1"/>
  <c r="P103" i="1"/>
  <c r="P104" i="1"/>
  <c r="P105" i="1"/>
  <c r="P106" i="1"/>
  <c r="P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Q121" i="1"/>
  <c r="J127" i="1"/>
  <c r="J128" i="1"/>
  <c r="J129" i="1"/>
  <c r="J130" i="1"/>
  <c r="J131" i="1"/>
  <c r="J132" i="1"/>
  <c r="J133" i="1"/>
  <c r="P127" i="1"/>
  <c r="P128" i="1"/>
  <c r="P129" i="1"/>
  <c r="P130" i="1"/>
  <c r="P132" i="1"/>
  <c r="P133" i="1"/>
  <c r="J84" i="1"/>
  <c r="J85" i="1"/>
  <c r="J86" i="1"/>
  <c r="J87" i="1"/>
  <c r="J88" i="1"/>
  <c r="P84" i="1"/>
  <c r="P85" i="1"/>
  <c r="P86" i="1"/>
  <c r="P87" i="1"/>
  <c r="P88" i="1"/>
  <c r="J68" i="1"/>
  <c r="J69" i="1"/>
  <c r="J70" i="1"/>
  <c r="J71" i="1"/>
  <c r="J72" i="1"/>
  <c r="J73" i="1"/>
  <c r="P68" i="1"/>
  <c r="P69" i="1"/>
  <c r="P70" i="1"/>
  <c r="P71" i="1"/>
  <c r="P72" i="1"/>
  <c r="P73" i="1"/>
  <c r="J74" i="1"/>
  <c r="J75" i="1"/>
  <c r="J76" i="1"/>
  <c r="P74" i="1"/>
  <c r="P75" i="1"/>
  <c r="P76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P20" i="1"/>
  <c r="P21" i="1"/>
  <c r="P22" i="1"/>
  <c r="P23" i="1"/>
  <c r="Q23" i="1" s="1"/>
  <c r="P24" i="1"/>
  <c r="Q24" i="1" s="1"/>
  <c r="P25" i="1"/>
  <c r="Q25" i="1" s="1"/>
  <c r="P26" i="1"/>
  <c r="Q26" i="1" s="1"/>
  <c r="P27" i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Q20" i="1"/>
  <c r="Q21" i="1"/>
  <c r="Q22" i="1"/>
  <c r="Q27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Q104" i="1" l="1"/>
  <c r="Q100" i="1"/>
  <c r="Q96" i="1"/>
  <c r="Q92" i="1"/>
  <c r="Q107" i="1"/>
  <c r="Q86" i="1"/>
  <c r="Q126" i="1"/>
  <c r="Q122" i="1"/>
  <c r="Q118" i="1"/>
  <c r="Q114" i="1"/>
  <c r="Q110" i="1"/>
  <c r="Q133" i="1"/>
  <c r="Q85" i="1"/>
  <c r="Q88" i="1"/>
  <c r="Q84" i="1"/>
  <c r="Q125" i="1"/>
  <c r="Q117" i="1"/>
  <c r="Q113" i="1"/>
  <c r="Q109" i="1"/>
  <c r="Q103" i="1"/>
  <c r="Q95" i="1"/>
  <c r="Q106" i="1"/>
  <c r="Q102" i="1"/>
  <c r="Q98" i="1"/>
  <c r="Q94" i="1"/>
  <c r="Q90" i="1"/>
  <c r="Q57" i="1"/>
  <c r="Q105" i="1"/>
  <c r="Q87" i="1"/>
  <c r="Q132" i="1"/>
  <c r="Q128" i="1"/>
  <c r="Q124" i="1"/>
  <c r="Q120" i="1"/>
  <c r="Q116" i="1"/>
  <c r="Q112" i="1"/>
  <c r="Q108" i="1"/>
  <c r="Q131" i="1"/>
  <c r="Q130" i="1"/>
  <c r="Q129" i="1"/>
  <c r="Q127" i="1"/>
  <c r="Q72" i="1"/>
  <c r="Q68" i="1"/>
  <c r="Q123" i="1"/>
  <c r="Q119" i="1"/>
  <c r="Q115" i="1"/>
  <c r="Q111" i="1"/>
  <c r="Q75" i="1"/>
  <c r="Q73" i="1"/>
  <c r="Q69" i="1"/>
  <c r="Q71" i="1"/>
  <c r="Q70" i="1"/>
  <c r="Q61" i="1"/>
  <c r="Q53" i="1"/>
  <c r="Q49" i="1"/>
  <c r="Q45" i="1"/>
  <c r="Q74" i="1"/>
  <c r="Q76" i="1"/>
  <c r="Q62" i="1"/>
  <c r="Q54" i="1"/>
  <c r="Q50" i="1"/>
  <c r="Q46" i="1"/>
  <c r="Q58" i="1"/>
  <c r="Q59" i="1"/>
  <c r="Q55" i="1"/>
  <c r="Q51" i="1"/>
  <c r="Q47" i="1"/>
  <c r="Q60" i="1"/>
  <c r="Q56" i="1"/>
  <c r="Q48" i="1"/>
  <c r="Q52" i="1"/>
  <c r="Q44" i="1"/>
  <c r="P78" i="1"/>
  <c r="P19" i="1"/>
  <c r="J19" i="1"/>
  <c r="P83" i="1"/>
  <c r="J83" i="1"/>
  <c r="J78" i="1"/>
  <c r="P77" i="1"/>
  <c r="J77" i="1"/>
  <c r="P67" i="1"/>
  <c r="J67" i="1"/>
  <c r="Q78" i="1" l="1"/>
  <c r="Q83" i="1"/>
  <c r="Q67" i="1"/>
  <c r="Q77" i="1"/>
  <c r="J17" i="1"/>
  <c r="P17" i="1"/>
  <c r="P18" i="1"/>
  <c r="J18" i="1"/>
  <c r="Q19" i="1" l="1"/>
  <c r="P138" i="1" s="1"/>
  <c r="Q18" i="1"/>
  <c r="Q17" i="1"/>
</calcChain>
</file>

<file path=xl/sharedStrings.xml><?xml version="1.0" encoding="utf-8"?>
<sst xmlns="http://schemas.openxmlformats.org/spreadsheetml/2006/main" count="494" uniqueCount="258">
  <si>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</si>
  <si>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</si>
  <si>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</si>
  <si>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</si>
  <si>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</si>
  <si>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</si>
  <si>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</si>
  <si>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</si>
  <si>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</si>
  <si>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</si>
  <si>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</si>
  <si>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</si>
  <si>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</si>
  <si>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</si>
  <si>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</si>
  <si>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</si>
  <si>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</si>
  <si>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</si>
  <si>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</si>
  <si>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</si>
  <si>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</si>
  <si>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</si>
  <si>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</si>
  <si>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</si>
  <si>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</si>
  <si>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</si>
  <si>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</si>
  <si>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</si>
  <si>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Annexe n° 1/1 à l'acte d'engagement - Bordereau des prix unitaires (BPU)</t>
  </si>
  <si>
    <t>LOT N° 1 - Outillages portatifs manuels et électriques et consommables associés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</si>
  <si>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OUTILLAGES A MAIN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</si>
  <si>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OUTILLAGES ELECTRIQUES PORTATIFS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</si>
  <si>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CONSOMMABLES</t>
    </r>
  </si>
  <si>
    <t>Désignation</t>
  </si>
  <si>
    <t xml:space="preserve">Jeu de clé 8 douilles, 6 pans, en carré demi-pouce, diam 8/10/13/15/17/19/21/24 </t>
  </si>
  <si>
    <t>Douille courte 6 pans en carré demi-pouce diam 13</t>
  </si>
  <si>
    <t>Douille courte 6 pans en carré demi-pouce diam 17</t>
  </si>
  <si>
    <t>Douille courte 6 pans en carré demi-pouce diam 21</t>
  </si>
  <si>
    <t>Douille courte 6 pans en carré demi-pouce diam 22</t>
  </si>
  <si>
    <t>Douille courte 6 pans en carré demi-pouce diam 24</t>
  </si>
  <si>
    <t>Jeu de clés a fourche comprenant 8 cles 8x9 10x11 12x13 14x15 16x17 18x19 21x23 22x24</t>
  </si>
  <si>
    <t>Jeu de clés mixte 8 cles 8-10-11-13-16-17-18-19</t>
  </si>
  <si>
    <t>Jeu de clés a pipe débouchées 12 clés 8-9-10-11-12-13-14-15-16-17-18-19</t>
  </si>
  <si>
    <t>Jeu de clés males empreinte 6 pans 9 cles 1,5-2-2,5-3-4-5-6-8-10</t>
  </si>
  <si>
    <t>Cles a molette ouverture 20mm</t>
  </si>
  <si>
    <t>Cles a molette ouverture 30mm</t>
  </si>
  <si>
    <t>Jeu de clés mixte à cliquet 8 cles 8-10-11-13-16-17-18-19</t>
  </si>
  <si>
    <t>Pinces multiprises simple crémalliere 240 ouverture 45</t>
  </si>
  <si>
    <t>Pince coupante diagonale 165/18 3,5 mm</t>
  </si>
  <si>
    <t>Pince coupante en bout 205 capacité 2,5</t>
  </si>
  <si>
    <t>Pince universelle 180 capacité 2</t>
  </si>
  <si>
    <t>Tournevis porte embouts</t>
  </si>
  <si>
    <t>Tournevis à cliquet</t>
  </si>
  <si>
    <t>Ttournevis plat lame cylindrique 3x100</t>
  </si>
  <si>
    <t>Tournevis empreinte PZ lame cylindrique PZ1x100</t>
  </si>
  <si>
    <t>Tournevis torx lame cylindrique T15x100</t>
  </si>
  <si>
    <t>Tournevis tête hexagonal empreinte 6 pans 4x100</t>
  </si>
  <si>
    <t>Marteau mécanicien 250 grammes manche bois</t>
  </si>
  <si>
    <t>Massette à embout diam 40 manche bois</t>
  </si>
  <si>
    <t xml:space="preserve">Lime mécanicien mi-ronde manche plastique longueur 200 </t>
  </si>
  <si>
    <t>Lime plate à main bâtarde longueur 250</t>
  </si>
  <si>
    <t>Râpe à bois demi ronde longueur 250 manche plastique</t>
  </si>
  <si>
    <t>Monture de scie a métaux pour lames de 300mm</t>
  </si>
  <si>
    <t>Scie egoine bois longueur 600</t>
  </si>
  <si>
    <t>Niveau longueur 60</t>
  </si>
  <si>
    <t>Metre ruban 3metres largeur 25</t>
  </si>
  <si>
    <t>Truelle italienne ronde long 200 mm</t>
  </si>
  <si>
    <t>Couteau à reboucher larg 5cm</t>
  </si>
  <si>
    <t>Ciseau maçon long 300 largeur 16</t>
  </si>
  <si>
    <t>Pioches terrassier poids 3kg manche bois</t>
  </si>
  <si>
    <t>Pelle ronde de 27 manche bois</t>
  </si>
  <si>
    <t>Chasse goupilles 165X1,9 mm</t>
  </si>
  <si>
    <t>Pistolet manuel H 14 P/CART. 310 ml</t>
  </si>
  <si>
    <t>Tenaille russe pour fil acier250 mm X 2</t>
  </si>
  <si>
    <t>Ciseau à bois largeur 6 mm</t>
  </si>
  <si>
    <t>Equerre de menuisier alu en 300 mm</t>
  </si>
  <si>
    <t>Equerre de précision à chapeau de 100x70 mm</t>
  </si>
  <si>
    <t>Pince étau bec court grande capacité en 50 mm</t>
  </si>
  <si>
    <t>FACOM</t>
  </si>
  <si>
    <t>N/C</t>
  </si>
  <si>
    <t>Perforateur SDS 18V 6AH 2,6J Fonction burinage</t>
  </si>
  <si>
    <t>Ponceuse d'angle hybride 18V 3,1AH avec adaptateur 220V</t>
  </si>
  <si>
    <t>Ponceuse vibrante filaire</t>
  </si>
  <si>
    <t>Scie circulaire avec rail de 1400mm</t>
  </si>
  <si>
    <t>Laser 3 plans-360° alignement/equerrage + aplomb</t>
  </si>
  <si>
    <t>Scie à onglet radial lame 250mm avec variateur</t>
  </si>
  <si>
    <t>Laser télémètre portée 50M</t>
  </si>
  <si>
    <t>Perceuse visseuse 18V 5AH sans charbon avec batterie et chargeur</t>
  </si>
  <si>
    <t>Scie sauteuse 18V 5AH poig.pommeau avec batterie et chargeur</t>
  </si>
  <si>
    <t>Meuleuse 18V 5AH D.125mm avec batterie et chargeur</t>
  </si>
  <si>
    <t>Scie sabre 18V 5AH avec batterie et chargeur</t>
  </si>
  <si>
    <t>Rabot 18V 5AH Larg. 82mm Prof.coupe 2mm avec batterie et chargeur</t>
  </si>
  <si>
    <t>BOSCH</t>
  </si>
  <si>
    <t>FESTOOL</t>
  </si>
  <si>
    <t>MAKITA</t>
  </si>
  <si>
    <t>Aérosol dégrippant multi fonction 650 ml</t>
  </si>
  <si>
    <t>Aérosol graisse silicone 650 ml</t>
  </si>
  <si>
    <t>Aérosol huile de coupe 650 ml</t>
  </si>
  <si>
    <t>Aérosols mousse expansive tous sens 750 ml coupe feu</t>
  </si>
  <si>
    <t>Baguette soudure acier 2,5</t>
  </si>
  <si>
    <t>Brosse métallique à manche bois</t>
  </si>
  <si>
    <t>Carte de 5 lames de scie sabre 150mm métal tole épaisse 3-8mm</t>
  </si>
  <si>
    <t>Coffret de 25 mèches HSS M2 auto-centreur de 1 à 13mm</t>
  </si>
  <si>
    <t>Coffret de 40 lames de scie saut.bois/métal 10X T244D-10X T144D-10X T101B-10X T121AF</t>
  </si>
  <si>
    <t>Coffret embouts vissage 43pc av.porte embout univ./pte embout magnétique</t>
  </si>
  <si>
    <t>colle tous support cartouche de 310 ml</t>
  </si>
  <si>
    <t>Cutter professionnel avec blocage et double sécurité</t>
  </si>
  <si>
    <t>Disque papier auto agrippant D.150MM 6 trous 1919 grain 80</t>
  </si>
  <si>
    <t>Disques à lamelles de 125 grains 80</t>
  </si>
  <si>
    <t>Disques à métaux, meuler 125</t>
  </si>
  <si>
    <t xml:space="preserve">Disques à métaux, meuler 230 </t>
  </si>
  <si>
    <t>Disques à métaux, tronconner 125 épaisseur 1mm</t>
  </si>
  <si>
    <t>Disques à métaux, tronconner 230 épaisseur 3</t>
  </si>
  <si>
    <t>Eponge avec fibre abrasive</t>
  </si>
  <si>
    <t>Foret à bois mèche plate queue 6 pans dim 22</t>
  </si>
  <si>
    <t>Foret à étage pour métaux fereux diam de 6 à 30</t>
  </si>
  <si>
    <t>Foret béton 10 X 160 SDS +</t>
  </si>
  <si>
    <t>Foret béton 12 X 160 SDS +</t>
  </si>
  <si>
    <t>Foret béton 14 X 160 SDS +</t>
  </si>
  <si>
    <t>Foret béton 5 X 120 SDS +</t>
  </si>
  <si>
    <t>Foret béton 6 X 120 SDS +</t>
  </si>
  <si>
    <t>Foret béton 8 X 160 SDS +</t>
  </si>
  <si>
    <t>Foret métaux 4 auto-centrant din 338</t>
  </si>
  <si>
    <t>Foret métaux 4 taillé meulé pour acier din 338</t>
  </si>
  <si>
    <t>Foret métaux 4 taillé meulé pour inox din 338</t>
  </si>
  <si>
    <t>Foret métaux 6 auto-centrant din 338</t>
  </si>
  <si>
    <t>Foret métaux 6 taillé meulé</t>
  </si>
  <si>
    <t>Foret métaux 6 taillé meulé pour inox din 338</t>
  </si>
  <si>
    <t>Fraise en V dim 14</t>
  </si>
  <si>
    <t>Lame de scie circulaire D.160 al 20mm 28 dents</t>
  </si>
  <si>
    <t>Lames de scie métaux 10 D</t>
  </si>
  <si>
    <t>Mastic batiment etancheité cartouche 310 ml</t>
  </si>
  <si>
    <t>Nettoyant, dégraissant alu 1l</t>
  </si>
  <si>
    <t>Papier de verre à métaux 120</t>
  </si>
  <si>
    <t>Papier de verre bois 80</t>
  </si>
  <si>
    <t>Rouleau adhésif de masquage 50mm</t>
  </si>
  <si>
    <t>Ruban de délimitation de chantier 100m standard</t>
  </si>
  <si>
    <t>Silicone Sanitaire 310 ml blanc</t>
  </si>
  <si>
    <t>Silicone Sanitaire 310 ml transparent</t>
  </si>
  <si>
    <t>Toile Emeri rouleaux 10m Grain 150</t>
  </si>
  <si>
    <t>White spirit 5l</t>
  </si>
  <si>
    <t>KS TOOL</t>
  </si>
  <si>
    <t>01-001</t>
  </si>
  <si>
    <t>01-002</t>
  </si>
  <si>
    <t>01-003</t>
  </si>
  <si>
    <t>01-004</t>
  </si>
  <si>
    <t>01-005</t>
  </si>
  <si>
    <t>01-006</t>
  </si>
  <si>
    <t>01-007</t>
  </si>
  <si>
    <t>01-008</t>
  </si>
  <si>
    <t>01-009</t>
  </si>
  <si>
    <t>01-010</t>
  </si>
  <si>
    <t>01-011</t>
  </si>
  <si>
    <t>01-012</t>
  </si>
  <si>
    <t>01-013</t>
  </si>
  <si>
    <t>01-014</t>
  </si>
  <si>
    <t>01-015</t>
  </si>
  <si>
    <t>01-016</t>
  </si>
  <si>
    <t>01-017</t>
  </si>
  <si>
    <t>01-018</t>
  </si>
  <si>
    <t>01-019</t>
  </si>
  <si>
    <t>01-020</t>
  </si>
  <si>
    <t>01-021</t>
  </si>
  <si>
    <t>01-022</t>
  </si>
  <si>
    <t>01-023</t>
  </si>
  <si>
    <t>01-024</t>
  </si>
  <si>
    <t>01-025</t>
  </si>
  <si>
    <t>01-026</t>
  </si>
  <si>
    <t>01-027</t>
  </si>
  <si>
    <t>01-028</t>
  </si>
  <si>
    <t>01-029</t>
  </si>
  <si>
    <t>01-030</t>
  </si>
  <si>
    <t>01-031</t>
  </si>
  <si>
    <t>01-032</t>
  </si>
  <si>
    <t>01-033</t>
  </si>
  <si>
    <t>01-034</t>
  </si>
  <si>
    <t>01-035</t>
  </si>
  <si>
    <t>01-036</t>
  </si>
  <si>
    <t>01-037</t>
  </si>
  <si>
    <t>01-038</t>
  </si>
  <si>
    <t>01-039</t>
  </si>
  <si>
    <t>01-040</t>
  </si>
  <si>
    <t>01-041</t>
  </si>
  <si>
    <t>01-042</t>
  </si>
  <si>
    <t>01-043</t>
  </si>
  <si>
    <t>01-044</t>
  </si>
  <si>
    <t>01-045</t>
  </si>
  <si>
    <t>01-046</t>
  </si>
  <si>
    <t>01-047</t>
  </si>
  <si>
    <t>01-048</t>
  </si>
  <si>
    <t>01-049</t>
  </si>
  <si>
    <t>01-050</t>
  </si>
  <si>
    <t>01-051</t>
  </si>
  <si>
    <t>01-052</t>
  </si>
  <si>
    <t>01-053</t>
  </si>
  <si>
    <t>01-054</t>
  </si>
  <si>
    <t>01-055</t>
  </si>
  <si>
    <t>01-056</t>
  </si>
  <si>
    <t>01-058</t>
  </si>
  <si>
    <t>01-059</t>
  </si>
  <si>
    <t>01-060</t>
  </si>
  <si>
    <t>01-061</t>
  </si>
  <si>
    <t>01-062</t>
  </si>
  <si>
    <t>01-063</t>
  </si>
  <si>
    <t>01-064</t>
  </si>
  <si>
    <t>01-065</t>
  </si>
  <si>
    <t>01-066</t>
  </si>
  <si>
    <t>01-067</t>
  </si>
  <si>
    <t>01-068</t>
  </si>
  <si>
    <t>01-069</t>
  </si>
  <si>
    <t>01-070</t>
  </si>
  <si>
    <t>01-071</t>
  </si>
  <si>
    <t>01-072</t>
  </si>
  <si>
    <t>01-073</t>
  </si>
  <si>
    <t>01-074</t>
  </si>
  <si>
    <t>01-075</t>
  </si>
  <si>
    <t>01-076</t>
  </si>
  <si>
    <t>01-077</t>
  </si>
  <si>
    <t>01-078</t>
  </si>
  <si>
    <t>01-079</t>
  </si>
  <si>
    <t>01-080</t>
  </si>
  <si>
    <t>01-081</t>
  </si>
  <si>
    <t>01-082</t>
  </si>
  <si>
    <t>01-083</t>
  </si>
  <si>
    <t>01-084</t>
  </si>
  <si>
    <t>01-085</t>
  </si>
  <si>
    <t>01-086</t>
  </si>
  <si>
    <t>01-087</t>
  </si>
  <si>
    <t>01-088</t>
  </si>
  <si>
    <t>01-089</t>
  </si>
  <si>
    <t>01-090</t>
  </si>
  <si>
    <t>01-091</t>
  </si>
  <si>
    <t>01-092</t>
  </si>
  <si>
    <t>01-093</t>
  </si>
  <si>
    <t>01-094</t>
  </si>
  <si>
    <t>01-095</t>
  </si>
  <si>
    <t>01-096</t>
  </si>
  <si>
    <t>01-097</t>
  </si>
  <si>
    <t>01-098</t>
  </si>
  <si>
    <t>01-099</t>
  </si>
  <si>
    <t>01-100</t>
  </si>
  <si>
    <t>01-101</t>
  </si>
  <si>
    <t>01-102</t>
  </si>
  <si>
    <t>01-103</t>
  </si>
  <si>
    <t>01-104</t>
  </si>
  <si>
    <t>01-105</t>
  </si>
  <si>
    <t>01-106</t>
  </si>
  <si>
    <t>01-107</t>
  </si>
  <si>
    <t>Disques auto agrippant non-perforé diamètre 225mm - grain 120</t>
  </si>
  <si>
    <t>Eponge végétale (dimensions minimales : 125x90x25mm)</t>
  </si>
  <si>
    <t>Ruban de délimitation de chantier type rubalise 100m indéchirable</t>
  </si>
  <si>
    <t>Fer de rabot compatible avec référence 01-053</t>
  </si>
  <si>
    <t>Foret à bois 7mm cylindrique HSS meulé</t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</si>
  <si>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</si>
  <si>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</si>
  <si>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</si>
  <si>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01-057</t>
  </si>
  <si>
    <t>ACCORD-CADRE N° 25B03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</si>
</sst>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2"/>
      <name val="Arial"/>
      <family val="2"/>
    </font>
    <font>
      <sz val="9"/>
      <color theme="1"/>
      <name val="Calibri Light"/>
      <family val="2"/>
    </font>
    <font>
      <b/>
      <sz val="9"/>
      <color rgb="FFFF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2" fontId="12" fillId="6" borderId="0" xfId="0" applyNumberFormat="1" applyFont="1" applyFill="1" applyBorder="1" applyAlignment="1">
      <alignment horizontal="center" vertical="center"/>
    </xf>
    <xf numFmtId="164" fontId="12" fillId="6" borderId="0" xfId="0" applyNumberFormat="1" applyFont="1" applyFill="1" applyBorder="1" applyAlignment="1">
      <alignment horizontal="center" vertical="center"/>
    </xf>
    <xf numFmtId="164" fontId="12" fillId="6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2" fontId="15" fillId="6" borderId="0" xfId="0" applyNumberFormat="1" applyFont="1" applyFill="1" applyBorder="1" applyAlignment="1">
      <alignment horizontal="center" vertical="center"/>
    </xf>
    <xf numFmtId="164" fontId="15" fillId="6" borderId="0" xfId="0" applyNumberFormat="1" applyFont="1" applyFill="1" applyBorder="1" applyAlignment="1">
      <alignment horizontal="center" vertical="center"/>
    </xf>
    <xf numFmtId="164" fontId="15" fillId="6" borderId="7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3" fillId="7" borderId="0" xfId="0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164" fontId="14" fillId="6" borderId="8" xfId="0" applyNumberFormat="1" applyFont="1" applyFill="1" applyBorder="1" applyAlignment="1">
      <alignment horizontal="center" vertical="center"/>
    </xf>
    <xf numFmtId="164" fontId="14" fillId="6" borderId="10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</cellXfs>
  <cellStyles count="1">
    <cellStyle name="Normal" xfId="0" builtinId="0"/>
  </cellStyles>
  <dxfs count="73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72"/>
      <tableStyleElement type="headerRow" dxfId="71"/>
      <tableStyleElement type="totalRow" dxfId="70"/>
      <tableStyleElement type="firstColumn" dxfId="69"/>
      <tableStyleElement type="lastColumn" dxfId="68"/>
      <tableStyleElement type="firstRowStripe" dxfId="67"/>
      <tableStyleElement type="firstColumnStripe" dxfId="66"/>
    </tableStyle>
    <tableStyle name="TableStyleMedium11 3" pivot="0" count="7" xr9:uid="{00000000-0011-0000-FFFF-FFFF01000000}">
      <tableStyleElement type="wholeTable" dxfId="65"/>
      <tableStyleElement type="headerRow" dxfId="64"/>
      <tableStyleElement type="totalRow" dxfId="63"/>
      <tableStyleElement type="firstColumn" dxfId="62"/>
      <tableStyleElement type="lastColumn" dxfId="61"/>
      <tableStyleElement type="firstRowStripe" dxfId="60"/>
      <tableStyleElement type="firstColumnStripe" dxfId="59"/>
    </tableStyle>
  </tableStyles>
  <colors>
    <mruColors>
      <color rgb="FFFF4B4B"/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62" totalsRowShown="0" headerRowDxfId="53" dataDxfId="51" headerRowBorderDxfId="52" tableBorderDxfId="50">
  <autoFilter ref="D16:Q62" xr:uid="{00000000-0009-0000-0100-000001000000}"/>
  <tableColumns count="14">
    <tableColumn id="1" xr3:uid="{00000000-0010-0000-0000-000001000000}" name="Référence UL" dataDxfId="49"/>
    <tableColumn id="16" xr3:uid="{8DAC961F-B89A-4064-9D28-DC854A26D47B}" name="Désignation" dataDxfId="48"/>
    <tableColumn id="2" xr3:uid="{00000000-0010-0000-0000-000002000000}" name="De type ou équivalent" dataDxfId="47"/>
    <tableColumn id="4" xr3:uid="{00000000-0010-0000-0000-000004000000}" name="Unité de mesure" dataDxfId="46"/>
    <tableColumn id="5" xr3:uid="{00000000-0010-0000-0000-000005000000}" name="Conditionnement préféré par l'université, exprimé en unité de mesure" dataDxfId="45"/>
    <tableColumn id="6" xr3:uid="{00000000-0010-0000-0000-000006000000}" name="Quantité annuelle indicative (non contractuelle), exprimée en unité de conditionnement " dataDxfId="44"/>
    <tableColumn id="7" xr3:uid="{00000000-0010-0000-0000-000007000000}" name="Quantité annuelle indicative (non contractuelle), exprimée en unité de mesure" dataDxfId="43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42"/>
    <tableColumn id="3" xr3:uid="{808F1C30-F49C-44F7-B0B4-721F21780694}" name="Plage de conditionnements autorisés, exprimés en unité de mesure" dataDxfId="41">
      <calculatedColumnFormula>CONCATENATE("MIN : ",ROUND(Tableau1[[#This Row],[Conditionnement préféré par l''université, exprimé en unité de mesure]]/3,M241)," - ","MAX : ",ROUND(Tableau1[[#This Row],[Conditionnement préféré par l''université, exprimé en unité de mesure]]*3,2))</calculatedColumnFormula>
    </tableColumn>
    <tableColumn id="9" xr3:uid="{00000000-0010-0000-0000-000009000000}" name="Conditionnement proposé par le candidat, exprimé en unité de mesure" dataDxfId="40"/>
    <tableColumn id="10" xr3:uid="{00000000-0010-0000-0000-00000A000000}" name="Prix HT _x000a_du conditionnement" dataDxfId="39"/>
    <tableColumn id="11" xr3:uid="{00000000-0010-0000-0000-00000B000000}" name="Prix TTC _x000a_du conditionnement" dataDxfId="38"/>
    <tableColumn id="12" xr3:uid="{00000000-0010-0000-0000-00000C000000}" name="Prix TTC _x000a_de l'unité de mesure" dataDxfId="37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36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66:Q78" totalsRowShown="0" headerRowDxfId="35" dataDxfId="33" headerRowBorderDxfId="34" tableBorderDxfId="32">
  <autoFilter ref="D66:Q78" xr:uid="{D79D3281-384C-4769-A2A2-3AF17615907D}"/>
  <tableColumns count="14">
    <tableColumn id="1" xr3:uid="{93B849CA-03FD-42BC-9A52-9C4DD6E7861D}" name="Référence UL" dataDxfId="31"/>
    <tableColumn id="16" xr3:uid="{5CBE18E3-747A-4C65-AA7B-CDF65895EFBE}" name="Désignation" dataDxfId="30"/>
    <tableColumn id="2" xr3:uid="{D1A355F8-4E3C-4223-B80A-B06200658199}" name="De type ou équivalent" dataDxfId="29"/>
    <tableColumn id="4" xr3:uid="{4F07386C-D944-4E2A-9C90-19690EB0FE46}" name="Unité de mesure" dataDxfId="28"/>
    <tableColumn id="5" xr3:uid="{73CF4054-4612-42C9-9510-66DE46C1AF5D}" name="Conditionnement préféré par l'université, exprimé en unité de mesure" dataDxfId="27"/>
    <tableColumn id="6" xr3:uid="{8F8F21E2-B119-46E0-9714-DFCB16D40D0B}" name="Quantité annuelle indicative (non contractuelle), exprimée en unité de conditionnement " dataDxfId="26"/>
    <tableColumn id="7" xr3:uid="{BF7533E8-81C7-4FDE-903F-703F4ED45C73}" name="Quantité annuelle indicative (non contractuelle), exprimée en unité de mesure" dataDxfId="25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24"/>
    <tableColumn id="3" xr3:uid="{6D5030EB-24D6-4055-8DFB-E118A38476BD}" name="Plage de conditionnements autorisés, exprimés en unité de mesure" dataDxfId="23"/>
    <tableColumn id="9" xr3:uid="{93C55B56-7660-4F5A-97CB-D530875315D9}" name="Conditionnement proposé par le candidat, exprimé en unité de mesure" dataDxfId="22"/>
    <tableColumn id="10" xr3:uid="{5A504022-2595-433A-9F37-A819668A6E8A}" name="Prix HT _x000a_du conditionnement" dataDxfId="21"/>
    <tableColumn id="11" xr3:uid="{FE120B26-1EFF-4158-991C-3B91F5E7D465}" name="Prix TTC _x000a_du conditionnement" dataDxfId="20"/>
    <tableColumn id="12" xr3:uid="{3CFE62F9-F22F-48F6-A269-1079D11E68B7}" name="Prix TTC _x000a_de l'unité de mesure" dataDxfId="19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18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82:Q133" totalsRowShown="0" headerRowDxfId="17" dataDxfId="15" headerRowBorderDxfId="16" tableBorderDxfId="14">
  <autoFilter ref="D82:Q133" xr:uid="{E032D21B-58EF-43E0-AE9E-9357BB9790AC}"/>
  <tableColumns count="14">
    <tableColumn id="1" xr3:uid="{69B92C46-3A87-4525-B1BE-C6F1E9471557}" name="Référence UL" dataDxfId="13"/>
    <tableColumn id="16" xr3:uid="{95AA80BD-A7F8-4885-8D24-EBC34A7FD202}" name="Désignation" dataDxfId="12"/>
    <tableColumn id="2" xr3:uid="{6531FFD2-6B1C-495D-B8B1-20153FBC303F}" name="De type ou équivalent" dataDxfId="11"/>
    <tableColumn id="4" xr3:uid="{7BF86803-11CA-468C-904E-604FC1CD84BF}" name="Unité de mesure" dataDxfId="10"/>
    <tableColumn id="5" xr3:uid="{B69AC61A-BA1C-4DB4-9447-DEAEF7BBE550}" name="Conditionnement préféré par l'université, exprimé en unité de mesure" dataDxfId="9"/>
    <tableColumn id="6" xr3:uid="{CAF577E1-6E00-4B65-89B0-FBE42BC5FD96}" name="Quantité annuelle indicative (non contractuelle), exprimée en unité de conditionnement " dataDxfId="8"/>
    <tableColumn id="7" xr3:uid="{2899570A-CAE6-4E30-9E85-BAB914A5127F}" name="Quantité annuelle indicative (non contractuelle), exprimée en unité de mesure" dataDxfId="7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6"/>
    <tableColumn id="3" xr3:uid="{FCB48F01-DCCD-4F23-9E57-F563C0B547C4}" name="Plage de conditionnements autorisés, exprimés en unité de mesure" dataDxfId="5"/>
    <tableColumn id="9" xr3:uid="{985EF1A9-B473-48A3-B3D2-A31DC3D32F88}" name="Conditionnement proposé par le candidat, exprimé en unité de mesure" dataDxfId="4"/>
    <tableColumn id="10" xr3:uid="{05A734FF-3694-45DC-B1EB-0FA24039117C}" name="Prix HT _x000a_du conditionnement" dataDxfId="3"/>
    <tableColumn id="11" xr3:uid="{A8ADD6F9-48E7-4A8D-8AD4-4012B5E6849B}" name="Prix TTC _x000a_du conditionnement" dataDxfId="2"/>
    <tableColumn id="12" xr3:uid="{DEA78E09-857D-4793-8F1B-62991FE0ABB6}" name="Prix TTC _x000a_de l'unité de mesure" dataDxfId="1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0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45"/>
  <sheetViews>
    <sheetView showGridLines="0" tabSelected="1" topLeftCell="D1" zoomScale="70" zoomScaleNormal="70" workbookViewId="0">
      <selection activeCell="D8" sqref="D8:Q8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74.42578125" style="59" bestFit="1" customWidth="1"/>
    <col min="6" max="6" width="24.28515625" style="2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5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101" t="s">
        <v>257</v>
      </c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3"/>
    </row>
    <row r="3" spans="1:18" ht="77.25" customHeight="1" x14ac:dyDescent="0.25">
      <c r="A3" s="22"/>
      <c r="B3" s="22"/>
      <c r="C3" s="22"/>
      <c r="D3" s="104" t="s">
        <v>22</v>
      </c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6"/>
    </row>
    <row r="4" spans="1:18" ht="35.1" customHeight="1" x14ac:dyDescent="0.25">
      <c r="A4" s="22"/>
      <c r="B4" s="22"/>
      <c r="C4" s="22"/>
      <c r="D4" s="107" t="s">
        <v>28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9"/>
    </row>
    <row r="5" spans="1:18" ht="35.1" customHeight="1" x14ac:dyDescent="0.25">
      <c r="A5" s="22"/>
      <c r="B5" s="22"/>
      <c r="C5" s="22"/>
      <c r="D5" s="110" t="s">
        <v>29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2"/>
    </row>
    <row r="6" spans="1:18" ht="24" customHeight="1" x14ac:dyDescent="0.25">
      <c r="A6" s="22"/>
      <c r="B6" s="22"/>
      <c r="C6" s="22"/>
      <c r="D6" s="22"/>
      <c r="E6" s="5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113" t="s">
        <v>26</v>
      </c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5"/>
    </row>
    <row r="8" spans="1:18" ht="90" customHeight="1" x14ac:dyDescent="0.25">
      <c r="A8" s="22"/>
      <c r="B8" s="22"/>
      <c r="C8" s="22"/>
      <c r="D8" s="113" t="s">
        <v>255</v>
      </c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5"/>
    </row>
    <row r="9" spans="1:18" s="41" customFormat="1" ht="24" customHeight="1" thickBot="1" x14ac:dyDescent="0.3">
      <c r="A9" s="46"/>
      <c r="B9" s="46"/>
      <c r="C9" s="46"/>
      <c r="D9" s="60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2"/>
      <c r="Q9" s="24"/>
    </row>
    <row r="10" spans="1:18" s="41" customFormat="1" ht="90" customHeight="1" thickBot="1" x14ac:dyDescent="0.3">
      <c r="A10" s="46"/>
      <c r="B10" s="46"/>
      <c r="C10" s="32"/>
      <c r="D10" s="116" t="s">
        <v>253</v>
      </c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8"/>
    </row>
    <row r="11" spans="1:18" ht="24" customHeight="1" thickBot="1" x14ac:dyDescent="0.3">
      <c r="A11" s="22"/>
      <c r="B11" s="22"/>
      <c r="C11" s="22"/>
      <c r="D11" s="34"/>
      <c r="E11" s="63"/>
      <c r="F11" s="34"/>
      <c r="G11" s="34"/>
      <c r="H11" s="34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32"/>
      <c r="D12" s="99" t="s">
        <v>20</v>
      </c>
      <c r="E12" s="100"/>
      <c r="F12" s="96"/>
      <c r="G12" s="97"/>
      <c r="H12" s="98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54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94" t="s">
        <v>13</v>
      </c>
      <c r="E14" s="95"/>
      <c r="F14" s="95"/>
      <c r="G14" s="95"/>
      <c r="H14" s="95"/>
      <c r="I14" s="95"/>
      <c r="J14" s="95"/>
      <c r="K14" s="84" t="s">
        <v>11</v>
      </c>
      <c r="L14" s="85"/>
      <c r="M14" s="85"/>
      <c r="N14" s="85"/>
      <c r="O14" s="85"/>
      <c r="P14" s="86" t="s">
        <v>12</v>
      </c>
      <c r="Q14" s="87"/>
    </row>
    <row r="15" spans="1:18" ht="15" customHeight="1" thickBot="1" x14ac:dyDescent="0.3">
      <c r="A15" s="22"/>
      <c r="B15" s="22"/>
      <c r="C15" s="22"/>
      <c r="D15" s="22"/>
      <c r="E15" s="52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33" t="s">
        <v>23</v>
      </c>
      <c r="E16" s="55" t="s">
        <v>33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254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92" t="s">
        <v>14</v>
      </c>
      <c r="C17" s="22"/>
      <c r="D17" s="8"/>
      <c r="E17" s="56" t="s">
        <v>15</v>
      </c>
      <c r="F17" s="8" t="s">
        <v>17</v>
      </c>
      <c r="G17" s="8" t="s">
        <v>24</v>
      </c>
      <c r="H17" s="78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72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93"/>
      <c r="C18" s="22"/>
      <c r="D18" s="13"/>
      <c r="E18" s="57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mesure]]/3,M242)," - ","MAX : ",ROUND(Tableau1[[#This Row],[Conditionnement préféré par l''université, exprimé en unité de mesure]]*3,2))</f>
        <v>MIN : 2 - MAX : 15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8" t="s">
        <v>142</v>
      </c>
      <c r="E19" s="49" t="s">
        <v>34</v>
      </c>
      <c r="F19" s="28" t="s">
        <v>78</v>
      </c>
      <c r="G19" s="28" t="s">
        <v>24</v>
      </c>
      <c r="H19" s="50">
        <v>1</v>
      </c>
      <c r="I19" s="29">
        <v>10</v>
      </c>
      <c r="J19" s="29">
        <f>Tableau1[[#This Row],[Quantité annuelle indicative (non contractuelle), exprimée en unité de conditionnement ]]*Tableau1[[#This Row],[Conditionnement préféré par l''université, exprimé en unité de mesure]]</f>
        <v>10</v>
      </c>
      <c r="K19" s="19"/>
      <c r="L19" s="72"/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35" t="s">
        <v>143</v>
      </c>
      <c r="E20" s="49" t="s">
        <v>35</v>
      </c>
      <c r="F20" s="35" t="s">
        <v>78</v>
      </c>
      <c r="G20" s="47" t="s">
        <v>24</v>
      </c>
      <c r="H20" s="50">
        <v>1</v>
      </c>
      <c r="I20" s="36">
        <v>10</v>
      </c>
      <c r="J20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0" s="37"/>
      <c r="L20" s="73"/>
      <c r="M20" s="38"/>
      <c r="N20" s="39"/>
      <c r="O20" s="39"/>
      <c r="P20" s="40" t="e">
        <f>Tableau1[[#This Row],[Prix TTC 
du conditionnement]]/Tableau1[[#This Row],[Conditionnement proposé par le candidat, exprimé en unité de mesure]]</f>
        <v>#DIV/0!</v>
      </c>
      <c r="Q20" s="39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35" t="s">
        <v>144</v>
      </c>
      <c r="E21" s="49" t="s">
        <v>36</v>
      </c>
      <c r="F21" s="35" t="s">
        <v>78</v>
      </c>
      <c r="G21" s="47" t="s">
        <v>24</v>
      </c>
      <c r="H21" s="50">
        <v>1</v>
      </c>
      <c r="I21" s="36">
        <v>10</v>
      </c>
      <c r="J21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1" s="37"/>
      <c r="L21" s="73"/>
      <c r="M21" s="38"/>
      <c r="N21" s="39"/>
      <c r="O21" s="39"/>
      <c r="P21" s="40" t="e">
        <f>Tableau1[[#This Row],[Prix TTC 
du conditionnement]]/Tableau1[[#This Row],[Conditionnement proposé par le candidat, exprimé en unité de mesure]]</f>
        <v>#DIV/0!</v>
      </c>
      <c r="Q21" s="39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35" t="s">
        <v>145</v>
      </c>
      <c r="E22" s="49" t="s">
        <v>37</v>
      </c>
      <c r="F22" s="35" t="s">
        <v>78</v>
      </c>
      <c r="G22" s="47" t="s">
        <v>24</v>
      </c>
      <c r="H22" s="50">
        <v>1</v>
      </c>
      <c r="I22" s="36">
        <v>10</v>
      </c>
      <c r="J22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2" s="37"/>
      <c r="L22" s="73"/>
      <c r="M22" s="38"/>
      <c r="N22" s="39"/>
      <c r="O22" s="39"/>
      <c r="P22" s="40" t="e">
        <f>Tableau1[[#This Row],[Prix TTC 
du conditionnement]]/Tableau1[[#This Row],[Conditionnement proposé par le candidat, exprimé en unité de mesure]]</f>
        <v>#DIV/0!</v>
      </c>
      <c r="Q22" s="39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35" t="s">
        <v>146</v>
      </c>
      <c r="E23" s="49" t="s">
        <v>38</v>
      </c>
      <c r="F23" s="35" t="s">
        <v>78</v>
      </c>
      <c r="G23" s="47" t="s">
        <v>24</v>
      </c>
      <c r="H23" s="50">
        <v>1</v>
      </c>
      <c r="I23" s="36">
        <v>10</v>
      </c>
      <c r="J23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3" s="37"/>
      <c r="L23" s="73"/>
      <c r="M23" s="38"/>
      <c r="N23" s="39"/>
      <c r="O23" s="39"/>
      <c r="P23" s="40" t="e">
        <f>Tableau1[[#This Row],[Prix TTC 
du conditionnement]]/Tableau1[[#This Row],[Conditionnement proposé par le candidat, exprimé en unité de mesure]]</f>
        <v>#DIV/0!</v>
      </c>
      <c r="Q23" s="39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35" t="s">
        <v>147</v>
      </c>
      <c r="E24" s="49" t="s">
        <v>39</v>
      </c>
      <c r="F24" s="35" t="s">
        <v>78</v>
      </c>
      <c r="G24" s="47" t="s">
        <v>24</v>
      </c>
      <c r="H24" s="50">
        <v>1</v>
      </c>
      <c r="I24" s="36">
        <v>10</v>
      </c>
      <c r="J24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4" s="37"/>
      <c r="L24" s="73"/>
      <c r="M24" s="38"/>
      <c r="N24" s="39"/>
      <c r="O24" s="39"/>
      <c r="P24" s="40" t="e">
        <f>Tableau1[[#This Row],[Prix TTC 
du conditionnement]]/Tableau1[[#This Row],[Conditionnement proposé par le candidat, exprimé en unité de mesure]]</f>
        <v>#DIV/0!</v>
      </c>
      <c r="Q24" s="39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35" t="s">
        <v>148</v>
      </c>
      <c r="E25" s="49" t="s">
        <v>40</v>
      </c>
      <c r="F25" s="35" t="s">
        <v>78</v>
      </c>
      <c r="G25" s="47" t="s">
        <v>24</v>
      </c>
      <c r="H25" s="50">
        <v>1</v>
      </c>
      <c r="I25" s="36">
        <v>10</v>
      </c>
      <c r="J25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5" s="37"/>
      <c r="L25" s="73"/>
      <c r="M25" s="38"/>
      <c r="N25" s="39"/>
      <c r="O25" s="39"/>
      <c r="P25" s="40" t="e">
        <f>Tableau1[[#This Row],[Prix TTC 
du conditionnement]]/Tableau1[[#This Row],[Conditionnement proposé par le candidat, exprimé en unité de mesure]]</f>
        <v>#DIV/0!</v>
      </c>
      <c r="Q25" s="39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35" t="s">
        <v>149</v>
      </c>
      <c r="E26" s="49" t="s">
        <v>41</v>
      </c>
      <c r="F26" s="35" t="s">
        <v>78</v>
      </c>
      <c r="G26" s="47" t="s">
        <v>24</v>
      </c>
      <c r="H26" s="50">
        <v>1</v>
      </c>
      <c r="I26" s="36">
        <v>10</v>
      </c>
      <c r="J26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6" s="37"/>
      <c r="L26" s="73"/>
      <c r="M26" s="38"/>
      <c r="N26" s="39"/>
      <c r="O26" s="39"/>
      <c r="P26" s="40" t="e">
        <f>Tableau1[[#This Row],[Prix TTC 
du conditionnement]]/Tableau1[[#This Row],[Conditionnement proposé par le candidat, exprimé en unité de mesure]]</f>
        <v>#DIV/0!</v>
      </c>
      <c r="Q26" s="39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35" t="s">
        <v>150</v>
      </c>
      <c r="E27" s="49" t="s">
        <v>42</v>
      </c>
      <c r="F27" s="35" t="s">
        <v>78</v>
      </c>
      <c r="G27" s="47" t="s">
        <v>24</v>
      </c>
      <c r="H27" s="50">
        <v>1</v>
      </c>
      <c r="I27" s="36">
        <v>10</v>
      </c>
      <c r="J27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7" s="37"/>
      <c r="L27" s="73"/>
      <c r="M27" s="38"/>
      <c r="N27" s="39"/>
      <c r="O27" s="39"/>
      <c r="P27" s="40" t="e">
        <f>Tableau1[[#This Row],[Prix TTC 
du conditionnement]]/Tableau1[[#This Row],[Conditionnement proposé par le candidat, exprimé en unité de mesure]]</f>
        <v>#DIV/0!</v>
      </c>
      <c r="Q27" s="39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35" t="s">
        <v>151</v>
      </c>
      <c r="E28" s="49" t="s">
        <v>43</v>
      </c>
      <c r="F28" s="35" t="s">
        <v>78</v>
      </c>
      <c r="G28" s="47" t="s">
        <v>24</v>
      </c>
      <c r="H28" s="50">
        <v>1</v>
      </c>
      <c r="I28" s="36">
        <v>10</v>
      </c>
      <c r="J28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8" s="37"/>
      <c r="L28" s="73"/>
      <c r="M28" s="38"/>
      <c r="N28" s="39"/>
      <c r="O28" s="39"/>
      <c r="P28" s="40" t="e">
        <f>Tableau1[[#This Row],[Prix TTC 
du conditionnement]]/Tableau1[[#This Row],[Conditionnement proposé par le candidat, exprimé en unité de mesure]]</f>
        <v>#DIV/0!</v>
      </c>
      <c r="Q28" s="39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35" t="s">
        <v>152</v>
      </c>
      <c r="E29" s="49" t="s">
        <v>44</v>
      </c>
      <c r="F29" s="35" t="s">
        <v>78</v>
      </c>
      <c r="G29" s="47" t="s">
        <v>24</v>
      </c>
      <c r="H29" s="50">
        <v>1</v>
      </c>
      <c r="I29" s="36">
        <v>10</v>
      </c>
      <c r="J29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9" s="37"/>
      <c r="L29" s="73"/>
      <c r="M29" s="38"/>
      <c r="N29" s="39"/>
      <c r="O29" s="39"/>
      <c r="P29" s="40" t="e">
        <f>Tableau1[[#This Row],[Prix TTC 
du conditionnement]]/Tableau1[[#This Row],[Conditionnement proposé par le candidat, exprimé en unité de mesure]]</f>
        <v>#DIV/0!</v>
      </c>
      <c r="Q29" s="39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35" t="s">
        <v>153</v>
      </c>
      <c r="E30" s="49" t="s">
        <v>45</v>
      </c>
      <c r="F30" s="35" t="s">
        <v>78</v>
      </c>
      <c r="G30" s="47" t="s">
        <v>24</v>
      </c>
      <c r="H30" s="50">
        <v>1</v>
      </c>
      <c r="I30" s="36">
        <v>10</v>
      </c>
      <c r="J30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0" s="37"/>
      <c r="L30" s="73"/>
      <c r="M30" s="38"/>
      <c r="N30" s="39"/>
      <c r="O30" s="39"/>
      <c r="P30" s="40" t="e">
        <f>Tableau1[[#This Row],[Prix TTC 
du conditionnement]]/Tableau1[[#This Row],[Conditionnement proposé par le candidat, exprimé en unité de mesure]]</f>
        <v>#DIV/0!</v>
      </c>
      <c r="Q30" s="39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35" t="s">
        <v>154</v>
      </c>
      <c r="E31" s="49" t="s">
        <v>46</v>
      </c>
      <c r="F31" s="35" t="s">
        <v>78</v>
      </c>
      <c r="G31" s="47" t="s">
        <v>24</v>
      </c>
      <c r="H31" s="50">
        <v>1</v>
      </c>
      <c r="I31" s="36">
        <v>10</v>
      </c>
      <c r="J31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1" s="37"/>
      <c r="L31" s="73"/>
      <c r="M31" s="38"/>
      <c r="N31" s="39"/>
      <c r="O31" s="39"/>
      <c r="P31" s="40" t="e">
        <f>Tableau1[[#This Row],[Prix TTC 
du conditionnement]]/Tableau1[[#This Row],[Conditionnement proposé par le candidat, exprimé en unité de mesure]]</f>
        <v>#DIV/0!</v>
      </c>
      <c r="Q31" s="39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35" t="s">
        <v>155</v>
      </c>
      <c r="E32" s="49" t="s">
        <v>47</v>
      </c>
      <c r="F32" s="35" t="s">
        <v>78</v>
      </c>
      <c r="G32" s="47" t="s">
        <v>24</v>
      </c>
      <c r="H32" s="50">
        <v>1</v>
      </c>
      <c r="I32" s="36">
        <v>10</v>
      </c>
      <c r="J32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2" s="37"/>
      <c r="L32" s="73"/>
      <c r="M32" s="38"/>
      <c r="N32" s="39"/>
      <c r="O32" s="39"/>
      <c r="P32" s="40" t="e">
        <f>Tableau1[[#This Row],[Prix TTC 
du conditionnement]]/Tableau1[[#This Row],[Conditionnement proposé par le candidat, exprimé en unité de mesure]]</f>
        <v>#DIV/0!</v>
      </c>
      <c r="Q32" s="39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35" t="s">
        <v>156</v>
      </c>
      <c r="E33" s="49" t="s">
        <v>48</v>
      </c>
      <c r="F33" s="35" t="s">
        <v>78</v>
      </c>
      <c r="G33" s="47" t="s">
        <v>24</v>
      </c>
      <c r="H33" s="50">
        <v>1</v>
      </c>
      <c r="I33" s="36">
        <v>10</v>
      </c>
      <c r="J33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3" s="37"/>
      <c r="L33" s="73"/>
      <c r="M33" s="38"/>
      <c r="N33" s="39"/>
      <c r="O33" s="39"/>
      <c r="P33" s="40" t="e">
        <f>Tableau1[[#This Row],[Prix TTC 
du conditionnement]]/Tableau1[[#This Row],[Conditionnement proposé par le candidat, exprimé en unité de mesure]]</f>
        <v>#DIV/0!</v>
      </c>
      <c r="Q33" s="39" t="e">
        <f>Tableau1[[#This Row],[Prix TTC 
de l''unité de mesure]]*Tableau1[[#This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35" t="s">
        <v>157</v>
      </c>
      <c r="E34" s="49" t="s">
        <v>49</v>
      </c>
      <c r="F34" s="35" t="s">
        <v>78</v>
      </c>
      <c r="G34" s="47" t="s">
        <v>24</v>
      </c>
      <c r="H34" s="50">
        <v>1</v>
      </c>
      <c r="I34" s="36">
        <v>10</v>
      </c>
      <c r="J34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4" s="37"/>
      <c r="L34" s="73"/>
      <c r="M34" s="38"/>
      <c r="N34" s="39"/>
      <c r="O34" s="39"/>
      <c r="P34" s="40" t="e">
        <f>Tableau1[[#This Row],[Prix TTC 
du conditionnement]]/Tableau1[[#This Row],[Conditionnement proposé par le candidat, exprimé en unité de mesure]]</f>
        <v>#DIV/0!</v>
      </c>
      <c r="Q34" s="39" t="e">
        <f>Tableau1[[#This Row],[Prix TTC 
de l''unité de mesure]]*Tableau1[[#This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35" t="s">
        <v>158</v>
      </c>
      <c r="E35" s="49" t="s">
        <v>50</v>
      </c>
      <c r="F35" s="35" t="s">
        <v>78</v>
      </c>
      <c r="G35" s="47" t="s">
        <v>24</v>
      </c>
      <c r="H35" s="50">
        <v>1</v>
      </c>
      <c r="I35" s="36">
        <v>10</v>
      </c>
      <c r="J35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5" s="37"/>
      <c r="L35" s="73"/>
      <c r="M35" s="38"/>
      <c r="N35" s="39"/>
      <c r="O35" s="39"/>
      <c r="P35" s="40" t="e">
        <f>Tableau1[[#This Row],[Prix TTC 
du conditionnement]]/Tableau1[[#This Row],[Conditionnement proposé par le candidat, exprimé en unité de mesure]]</f>
        <v>#DIV/0!</v>
      </c>
      <c r="Q35" s="39" t="e">
        <f>Tableau1[[#This Row],[Prix TTC 
de l''unité de mesure]]*Tableau1[[#This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35" t="s">
        <v>159</v>
      </c>
      <c r="E36" s="49" t="s">
        <v>51</v>
      </c>
      <c r="F36" s="35" t="s">
        <v>78</v>
      </c>
      <c r="G36" s="47" t="s">
        <v>24</v>
      </c>
      <c r="H36" s="50">
        <v>1</v>
      </c>
      <c r="I36" s="36">
        <v>10</v>
      </c>
      <c r="J36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6" s="37"/>
      <c r="L36" s="73"/>
      <c r="M36" s="38"/>
      <c r="N36" s="39"/>
      <c r="O36" s="39"/>
      <c r="P36" s="40" t="e">
        <f>Tableau1[[#This Row],[Prix TTC 
du conditionnement]]/Tableau1[[#This Row],[Conditionnement proposé par le candidat, exprimé en unité de mesure]]</f>
        <v>#DIV/0!</v>
      </c>
      <c r="Q36" s="39" t="e">
        <f>Tableau1[[#This Row],[Prix TTC 
de l''unité de mesure]]*Tableau1[[#This Row],[Quantité annuelle indicative (non contractuelle), exprimée en unité de mesure]]</f>
        <v>#DIV/0!</v>
      </c>
      <c r="R36" s="22"/>
    </row>
    <row r="37" spans="1:18" ht="24" customHeight="1" x14ac:dyDescent="0.25">
      <c r="A37" s="22"/>
      <c r="B37" s="22"/>
      <c r="C37" s="22"/>
      <c r="D37" s="35" t="s">
        <v>160</v>
      </c>
      <c r="E37" s="49" t="s">
        <v>52</v>
      </c>
      <c r="F37" s="35" t="s">
        <v>78</v>
      </c>
      <c r="G37" s="47" t="s">
        <v>24</v>
      </c>
      <c r="H37" s="50">
        <v>1</v>
      </c>
      <c r="I37" s="36">
        <v>10</v>
      </c>
      <c r="J37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7" s="37"/>
      <c r="L37" s="73"/>
      <c r="M37" s="38"/>
      <c r="N37" s="39"/>
      <c r="O37" s="39"/>
      <c r="P37" s="40" t="e">
        <f>Tableau1[[#This Row],[Prix TTC 
du conditionnement]]/Tableau1[[#This Row],[Conditionnement proposé par le candidat, exprimé en unité de mesure]]</f>
        <v>#DIV/0!</v>
      </c>
      <c r="Q37" s="39" t="e">
        <f>Tableau1[[#This Row],[Prix TTC 
de l''unité de mesure]]*Tableau1[[#This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35" t="s">
        <v>161</v>
      </c>
      <c r="E38" s="49" t="s">
        <v>53</v>
      </c>
      <c r="F38" s="35" t="s">
        <v>78</v>
      </c>
      <c r="G38" s="47" t="s">
        <v>24</v>
      </c>
      <c r="H38" s="50">
        <v>1</v>
      </c>
      <c r="I38" s="36">
        <v>10</v>
      </c>
      <c r="J38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8" s="37"/>
      <c r="L38" s="73"/>
      <c r="M38" s="38"/>
      <c r="N38" s="39"/>
      <c r="O38" s="39"/>
      <c r="P38" s="40" t="e">
        <f>Tableau1[[#This Row],[Prix TTC 
du conditionnement]]/Tableau1[[#This Row],[Conditionnement proposé par le candidat, exprimé en unité de mesure]]</f>
        <v>#DIV/0!</v>
      </c>
      <c r="Q38" s="39" t="e">
        <f>Tableau1[[#This Row],[Prix TTC 
de l''unité de mesure]]*Tableau1[[#This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35" t="s">
        <v>162</v>
      </c>
      <c r="E39" s="49" t="s">
        <v>54</v>
      </c>
      <c r="F39" s="35" t="s">
        <v>78</v>
      </c>
      <c r="G39" s="47" t="s">
        <v>24</v>
      </c>
      <c r="H39" s="50">
        <v>1</v>
      </c>
      <c r="I39" s="36">
        <v>10</v>
      </c>
      <c r="J39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9" s="37"/>
      <c r="L39" s="73"/>
      <c r="M39" s="38"/>
      <c r="N39" s="39"/>
      <c r="O39" s="39"/>
      <c r="P39" s="40" t="e">
        <f>Tableau1[[#This Row],[Prix TTC 
du conditionnement]]/Tableau1[[#This Row],[Conditionnement proposé par le candidat, exprimé en unité de mesure]]</f>
        <v>#DIV/0!</v>
      </c>
      <c r="Q39" s="39" t="e">
        <f>Tableau1[[#This Row],[Prix TTC 
de l''unité de mesure]]*Tableau1[[#This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35" t="s">
        <v>163</v>
      </c>
      <c r="E40" s="49" t="s">
        <v>55</v>
      </c>
      <c r="F40" s="35" t="s">
        <v>78</v>
      </c>
      <c r="G40" s="47" t="s">
        <v>24</v>
      </c>
      <c r="H40" s="50">
        <v>1</v>
      </c>
      <c r="I40" s="36">
        <v>10</v>
      </c>
      <c r="J40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0" s="37"/>
      <c r="L40" s="73"/>
      <c r="M40" s="38"/>
      <c r="N40" s="39"/>
      <c r="O40" s="39"/>
      <c r="P40" s="40" t="e">
        <f>Tableau1[[#This Row],[Prix TTC 
du conditionnement]]/Tableau1[[#This Row],[Conditionnement proposé par le candidat, exprimé en unité de mesure]]</f>
        <v>#DIV/0!</v>
      </c>
      <c r="Q40" s="39" t="e">
        <f>Tableau1[[#This Row],[Prix TTC 
de l''unité de mesure]]*Tableau1[[#This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35" t="s">
        <v>164</v>
      </c>
      <c r="E41" s="49" t="s">
        <v>56</v>
      </c>
      <c r="F41" s="35" t="s">
        <v>78</v>
      </c>
      <c r="G41" s="47" t="s">
        <v>24</v>
      </c>
      <c r="H41" s="50">
        <v>1</v>
      </c>
      <c r="I41" s="36">
        <v>10</v>
      </c>
      <c r="J41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1" s="37"/>
      <c r="L41" s="73"/>
      <c r="M41" s="38"/>
      <c r="N41" s="39"/>
      <c r="O41" s="39"/>
      <c r="P41" s="40" t="e">
        <f>Tableau1[[#This Row],[Prix TTC 
du conditionnement]]/Tableau1[[#This Row],[Conditionnement proposé par le candidat, exprimé en unité de mesure]]</f>
        <v>#DIV/0!</v>
      </c>
      <c r="Q41" s="39" t="e">
        <f>Tableau1[[#This Row],[Prix TTC 
de l''unité de mesure]]*Tableau1[[#This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35" t="s">
        <v>165</v>
      </c>
      <c r="E42" s="49" t="s">
        <v>57</v>
      </c>
      <c r="F42" s="47" t="s">
        <v>79</v>
      </c>
      <c r="G42" s="47" t="s">
        <v>24</v>
      </c>
      <c r="H42" s="50">
        <v>1</v>
      </c>
      <c r="I42" s="36">
        <v>10</v>
      </c>
      <c r="J42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2" s="37"/>
      <c r="L42" s="73"/>
      <c r="M42" s="38"/>
      <c r="N42" s="39"/>
      <c r="O42" s="39"/>
      <c r="P42" s="40" t="e">
        <f>Tableau1[[#This Row],[Prix TTC 
du conditionnement]]/Tableau1[[#This Row],[Conditionnement proposé par le candidat, exprimé en unité de mesure]]</f>
        <v>#DIV/0!</v>
      </c>
      <c r="Q42" s="39" t="e">
        <f>Tableau1[[#This Row],[Prix TTC 
de l''unité de mesure]]*Tableau1[[#This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35" t="s">
        <v>166</v>
      </c>
      <c r="E43" s="49" t="s">
        <v>58</v>
      </c>
      <c r="F43" s="47" t="s">
        <v>79</v>
      </c>
      <c r="G43" s="47" t="s">
        <v>24</v>
      </c>
      <c r="H43" s="50">
        <v>1</v>
      </c>
      <c r="I43" s="36">
        <v>10</v>
      </c>
      <c r="J43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3" s="37"/>
      <c r="L43" s="73"/>
      <c r="M43" s="38"/>
      <c r="N43" s="39"/>
      <c r="O43" s="39"/>
      <c r="P43" s="40" t="e">
        <f>Tableau1[[#This Row],[Prix TTC 
du conditionnement]]/Tableau1[[#This Row],[Conditionnement proposé par le candidat, exprimé en unité de mesure]]</f>
        <v>#DIV/0!</v>
      </c>
      <c r="Q43" s="39" t="e">
        <f>Tableau1[[#This Row],[Prix TTC 
de l''unité de mesure]]*Tableau1[[#This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35" t="s">
        <v>167</v>
      </c>
      <c r="E44" s="49" t="s">
        <v>59</v>
      </c>
      <c r="F44" s="47" t="s">
        <v>79</v>
      </c>
      <c r="G44" s="47" t="s">
        <v>24</v>
      </c>
      <c r="H44" s="50">
        <v>1</v>
      </c>
      <c r="I44" s="36">
        <v>10</v>
      </c>
      <c r="J44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4" s="37"/>
      <c r="L44" s="73"/>
      <c r="M44" s="38"/>
      <c r="N44" s="39"/>
      <c r="O44" s="39"/>
      <c r="P44" s="40" t="e">
        <f>Tableau1[[#This Row],[Prix TTC 
du conditionnement]]/Tableau1[[#This Row],[Conditionnement proposé par le candidat, exprimé en unité de mesure]]</f>
        <v>#DIV/0!</v>
      </c>
      <c r="Q44" s="39" t="e">
        <f>Tableau1[[#This Row],[Prix TTC 
de l''unité de mesure]]*Tableau1[[#This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35" t="s">
        <v>168</v>
      </c>
      <c r="E45" s="49" t="s">
        <v>60</v>
      </c>
      <c r="F45" s="47" t="s">
        <v>79</v>
      </c>
      <c r="G45" s="47" t="s">
        <v>24</v>
      </c>
      <c r="H45" s="50">
        <v>1</v>
      </c>
      <c r="I45" s="36">
        <v>10</v>
      </c>
      <c r="J45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5" s="37"/>
      <c r="L45" s="73"/>
      <c r="M45" s="38"/>
      <c r="N45" s="39"/>
      <c r="O45" s="39"/>
      <c r="P45" s="40" t="e">
        <f>Tableau1[[#This Row],[Prix TTC 
du conditionnement]]/Tableau1[[#This Row],[Conditionnement proposé par le candidat, exprimé en unité de mesure]]</f>
        <v>#DIV/0!</v>
      </c>
      <c r="Q45" s="39" t="e">
        <f>Tableau1[[#This Row],[Prix TTC 
de l''unité de mesure]]*Tableau1[[#This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35" t="s">
        <v>169</v>
      </c>
      <c r="E46" s="49" t="s">
        <v>61</v>
      </c>
      <c r="F46" s="47" t="s">
        <v>79</v>
      </c>
      <c r="G46" s="47" t="s">
        <v>24</v>
      </c>
      <c r="H46" s="50">
        <v>1</v>
      </c>
      <c r="I46" s="36">
        <v>10</v>
      </c>
      <c r="J46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6" s="37"/>
      <c r="L46" s="73"/>
      <c r="M46" s="38"/>
      <c r="N46" s="39"/>
      <c r="O46" s="39"/>
      <c r="P46" s="40" t="e">
        <f>Tableau1[[#This Row],[Prix TTC 
du conditionnement]]/Tableau1[[#This Row],[Conditionnement proposé par le candidat, exprimé en unité de mesure]]</f>
        <v>#DIV/0!</v>
      </c>
      <c r="Q46" s="39" t="e">
        <f>Tableau1[[#This Row],[Prix TTC 
de l''unité de mesure]]*Tableau1[[#This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35" t="s">
        <v>170</v>
      </c>
      <c r="E47" s="49" t="s">
        <v>62</v>
      </c>
      <c r="F47" s="47" t="s">
        <v>79</v>
      </c>
      <c r="G47" s="47" t="s">
        <v>24</v>
      </c>
      <c r="H47" s="50">
        <v>1</v>
      </c>
      <c r="I47" s="36">
        <v>10</v>
      </c>
      <c r="J47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7" s="37"/>
      <c r="L47" s="73"/>
      <c r="M47" s="38"/>
      <c r="N47" s="39"/>
      <c r="O47" s="39"/>
      <c r="P47" s="40" t="e">
        <f>Tableau1[[#This Row],[Prix TTC 
du conditionnement]]/Tableau1[[#This Row],[Conditionnement proposé par le candidat, exprimé en unité de mesure]]</f>
        <v>#DIV/0!</v>
      </c>
      <c r="Q47" s="39" t="e">
        <f>Tableau1[[#This Row],[Prix TTC 
de l''unité de mesure]]*Tableau1[[#This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35" t="s">
        <v>171</v>
      </c>
      <c r="E48" s="49" t="s">
        <v>63</v>
      </c>
      <c r="F48" s="47" t="s">
        <v>79</v>
      </c>
      <c r="G48" s="47" t="s">
        <v>24</v>
      </c>
      <c r="H48" s="50">
        <v>1</v>
      </c>
      <c r="I48" s="36">
        <v>10</v>
      </c>
      <c r="J48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8" s="37"/>
      <c r="L48" s="73"/>
      <c r="M48" s="38"/>
      <c r="N48" s="39"/>
      <c r="O48" s="39"/>
      <c r="P48" s="40" t="e">
        <f>Tableau1[[#This Row],[Prix TTC 
du conditionnement]]/Tableau1[[#This Row],[Conditionnement proposé par le candidat, exprimé en unité de mesure]]</f>
        <v>#DIV/0!</v>
      </c>
      <c r="Q48" s="39" t="e">
        <f>Tableau1[[#This Row],[Prix TTC 
de l''unité de mesure]]*Tableau1[[#This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35" t="s">
        <v>172</v>
      </c>
      <c r="E49" s="49" t="s">
        <v>64</v>
      </c>
      <c r="F49" s="47" t="s">
        <v>79</v>
      </c>
      <c r="G49" s="47" t="s">
        <v>24</v>
      </c>
      <c r="H49" s="50">
        <v>1</v>
      </c>
      <c r="I49" s="36">
        <v>10</v>
      </c>
      <c r="J49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9" s="37"/>
      <c r="L49" s="73"/>
      <c r="M49" s="38"/>
      <c r="N49" s="39"/>
      <c r="O49" s="39"/>
      <c r="P49" s="40" t="e">
        <f>Tableau1[[#This Row],[Prix TTC 
du conditionnement]]/Tableau1[[#This Row],[Conditionnement proposé par le candidat, exprimé en unité de mesure]]</f>
        <v>#DIV/0!</v>
      </c>
      <c r="Q49" s="39" t="e">
        <f>Tableau1[[#This Row],[Prix TTC 
de l''unité de mesure]]*Tableau1[[#This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35" t="s">
        <v>173</v>
      </c>
      <c r="E50" s="49" t="s">
        <v>65</v>
      </c>
      <c r="F50" s="47" t="s">
        <v>79</v>
      </c>
      <c r="G50" s="47" t="s">
        <v>24</v>
      </c>
      <c r="H50" s="50">
        <v>1</v>
      </c>
      <c r="I50" s="36">
        <v>10</v>
      </c>
      <c r="J50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0" s="37"/>
      <c r="L50" s="73"/>
      <c r="M50" s="38"/>
      <c r="N50" s="39"/>
      <c r="O50" s="39"/>
      <c r="P50" s="40" t="e">
        <f>Tableau1[[#This Row],[Prix TTC 
du conditionnement]]/Tableau1[[#This Row],[Conditionnement proposé par le candidat, exprimé en unité de mesure]]</f>
        <v>#DIV/0!</v>
      </c>
      <c r="Q50" s="39" t="e">
        <f>Tableau1[[#This Row],[Prix TTC 
de l''unité de mesure]]*Tableau1[[#This Row],[Quantité annuelle indicative (non contractuelle), exprimée en unité de mesure]]</f>
        <v>#DIV/0!</v>
      </c>
      <c r="R50" s="22"/>
    </row>
    <row r="51" spans="1:18" ht="24" customHeight="1" x14ac:dyDescent="0.25">
      <c r="A51" s="22"/>
      <c r="B51" s="22"/>
      <c r="C51" s="22"/>
      <c r="D51" s="35" t="s">
        <v>174</v>
      </c>
      <c r="E51" s="49" t="s">
        <v>66</v>
      </c>
      <c r="F51" s="47" t="s">
        <v>79</v>
      </c>
      <c r="G51" s="47" t="s">
        <v>24</v>
      </c>
      <c r="H51" s="50">
        <v>1</v>
      </c>
      <c r="I51" s="36">
        <v>10</v>
      </c>
      <c r="J51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1" s="37"/>
      <c r="L51" s="73"/>
      <c r="M51" s="38"/>
      <c r="N51" s="39"/>
      <c r="O51" s="39"/>
      <c r="P51" s="40" t="e">
        <f>Tableau1[[#This Row],[Prix TTC 
du conditionnement]]/Tableau1[[#This Row],[Conditionnement proposé par le candidat, exprimé en unité de mesure]]</f>
        <v>#DIV/0!</v>
      </c>
      <c r="Q51" s="39" t="e">
        <f>Tableau1[[#This Row],[Prix TTC 
de l''unité de mesure]]*Tableau1[[#This Row],[Quantité annuelle indicative (non contractuelle), exprimée en unité de mesure]]</f>
        <v>#DIV/0!</v>
      </c>
      <c r="R51" s="22"/>
    </row>
    <row r="52" spans="1:18" ht="24" customHeight="1" x14ac:dyDescent="0.25">
      <c r="A52" s="22"/>
      <c r="B52" s="22"/>
      <c r="C52" s="22"/>
      <c r="D52" s="35" t="s">
        <v>175</v>
      </c>
      <c r="E52" s="49" t="s">
        <v>67</v>
      </c>
      <c r="F52" s="47" t="s">
        <v>79</v>
      </c>
      <c r="G52" s="47" t="s">
        <v>24</v>
      </c>
      <c r="H52" s="50">
        <v>1</v>
      </c>
      <c r="I52" s="36">
        <v>10</v>
      </c>
      <c r="J52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2" s="37"/>
      <c r="L52" s="73"/>
      <c r="M52" s="38"/>
      <c r="N52" s="39"/>
      <c r="O52" s="39"/>
      <c r="P52" s="40" t="e">
        <f>Tableau1[[#This Row],[Prix TTC 
du conditionnement]]/Tableau1[[#This Row],[Conditionnement proposé par le candidat, exprimé en unité de mesure]]</f>
        <v>#DIV/0!</v>
      </c>
      <c r="Q52" s="39" t="e">
        <f>Tableau1[[#This Row],[Prix TTC 
de l''unité de mesure]]*Tableau1[[#This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35" t="s">
        <v>176</v>
      </c>
      <c r="E53" s="49" t="s">
        <v>68</v>
      </c>
      <c r="F53" s="47" t="s">
        <v>79</v>
      </c>
      <c r="G53" s="47" t="s">
        <v>24</v>
      </c>
      <c r="H53" s="50">
        <v>1</v>
      </c>
      <c r="I53" s="36">
        <v>10</v>
      </c>
      <c r="J53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3" s="37"/>
      <c r="L53" s="73"/>
      <c r="M53" s="38"/>
      <c r="N53" s="39"/>
      <c r="O53" s="39"/>
      <c r="P53" s="40" t="e">
        <f>Tableau1[[#This Row],[Prix TTC 
du conditionnement]]/Tableau1[[#This Row],[Conditionnement proposé par le candidat, exprimé en unité de mesure]]</f>
        <v>#DIV/0!</v>
      </c>
      <c r="Q53" s="39" t="e">
        <f>Tableau1[[#This Row],[Prix TTC 
de l''unité de mesure]]*Tableau1[[#This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35" t="s">
        <v>177</v>
      </c>
      <c r="E54" s="49" t="s">
        <v>69</v>
      </c>
      <c r="F54" s="47" t="s">
        <v>79</v>
      </c>
      <c r="G54" s="47" t="s">
        <v>24</v>
      </c>
      <c r="H54" s="50">
        <v>1</v>
      </c>
      <c r="I54" s="36">
        <v>10</v>
      </c>
      <c r="J54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4" s="37"/>
      <c r="L54" s="73"/>
      <c r="M54" s="38"/>
      <c r="N54" s="39"/>
      <c r="O54" s="39"/>
      <c r="P54" s="40" t="e">
        <f>Tableau1[[#This Row],[Prix TTC 
du conditionnement]]/Tableau1[[#This Row],[Conditionnement proposé par le candidat, exprimé en unité de mesure]]</f>
        <v>#DIV/0!</v>
      </c>
      <c r="Q54" s="39" t="e">
        <f>Tableau1[[#This Row],[Prix TTC 
de l''unité de mesure]]*Tableau1[[#This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35" t="s">
        <v>178</v>
      </c>
      <c r="E55" s="49" t="s">
        <v>70</v>
      </c>
      <c r="F55" s="47" t="s">
        <v>79</v>
      </c>
      <c r="G55" s="47" t="s">
        <v>24</v>
      </c>
      <c r="H55" s="50">
        <v>1</v>
      </c>
      <c r="I55" s="36">
        <v>10</v>
      </c>
      <c r="J55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5" s="37"/>
      <c r="L55" s="73"/>
      <c r="M55" s="38"/>
      <c r="N55" s="39"/>
      <c r="O55" s="39"/>
      <c r="P55" s="40" t="e">
        <f>Tableau1[[#This Row],[Prix TTC 
du conditionnement]]/Tableau1[[#This Row],[Conditionnement proposé par le candidat, exprimé en unité de mesure]]</f>
        <v>#DIV/0!</v>
      </c>
      <c r="Q55" s="39" t="e">
        <f>Tableau1[[#This Row],[Prix TTC 
de l''unité de mesure]]*Tableau1[[#This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35" t="s">
        <v>179</v>
      </c>
      <c r="E56" s="49" t="s">
        <v>71</v>
      </c>
      <c r="F56" s="47" t="s">
        <v>79</v>
      </c>
      <c r="G56" s="47" t="s">
        <v>24</v>
      </c>
      <c r="H56" s="50">
        <v>1</v>
      </c>
      <c r="I56" s="36">
        <v>10</v>
      </c>
      <c r="J56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6" s="37"/>
      <c r="L56" s="73"/>
      <c r="M56" s="38"/>
      <c r="N56" s="39"/>
      <c r="O56" s="39"/>
      <c r="P56" s="40" t="e">
        <f>Tableau1[[#This Row],[Prix TTC 
du conditionnement]]/Tableau1[[#This Row],[Conditionnement proposé par le candidat, exprimé en unité de mesure]]</f>
        <v>#DIV/0!</v>
      </c>
      <c r="Q56" s="39" t="e">
        <f>Tableau1[[#This Row],[Prix TTC 
de l''unité de mesure]]*Tableau1[[#This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35" t="s">
        <v>180</v>
      </c>
      <c r="E57" s="49" t="s">
        <v>72</v>
      </c>
      <c r="F57" s="47" t="s">
        <v>79</v>
      </c>
      <c r="G57" s="47" t="s">
        <v>24</v>
      </c>
      <c r="H57" s="50">
        <v>1</v>
      </c>
      <c r="I57" s="36">
        <v>10</v>
      </c>
      <c r="J57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7" s="37"/>
      <c r="L57" s="73"/>
      <c r="M57" s="38"/>
      <c r="N57" s="39"/>
      <c r="O57" s="39"/>
      <c r="P57" s="40" t="e">
        <f>Tableau1[[#This Row],[Prix TTC 
du conditionnement]]/Tableau1[[#This Row],[Conditionnement proposé par le candidat, exprimé en unité de mesure]]</f>
        <v>#DIV/0!</v>
      </c>
      <c r="Q57" s="39" t="e">
        <f>Tableau1[[#This Row],[Prix TTC 
de l''unité de mesure]]*Tableau1[[#This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35" t="s">
        <v>181</v>
      </c>
      <c r="E58" s="49" t="s">
        <v>73</v>
      </c>
      <c r="F58" s="47" t="s">
        <v>79</v>
      </c>
      <c r="G58" s="47" t="s">
        <v>24</v>
      </c>
      <c r="H58" s="50">
        <v>1</v>
      </c>
      <c r="I58" s="36">
        <v>10</v>
      </c>
      <c r="J58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8" s="37"/>
      <c r="L58" s="73"/>
      <c r="M58" s="38"/>
      <c r="N58" s="39"/>
      <c r="O58" s="39"/>
      <c r="P58" s="40" t="e">
        <f>Tableau1[[#This Row],[Prix TTC 
du conditionnement]]/Tableau1[[#This Row],[Conditionnement proposé par le candidat, exprimé en unité de mesure]]</f>
        <v>#DIV/0!</v>
      </c>
      <c r="Q58" s="39" t="e">
        <f>Tableau1[[#This Row],[Prix TTC 
de l''unité de mesure]]*Tableau1[[#This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35" t="s">
        <v>182</v>
      </c>
      <c r="E59" s="49" t="s">
        <v>74</v>
      </c>
      <c r="F59" s="47" t="s">
        <v>79</v>
      </c>
      <c r="G59" s="47" t="s">
        <v>24</v>
      </c>
      <c r="H59" s="50">
        <v>1</v>
      </c>
      <c r="I59" s="36">
        <v>10</v>
      </c>
      <c r="J59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9" s="37"/>
      <c r="L59" s="73"/>
      <c r="M59" s="38"/>
      <c r="N59" s="39"/>
      <c r="O59" s="39"/>
      <c r="P59" s="40" t="e">
        <f>Tableau1[[#This Row],[Prix TTC 
du conditionnement]]/Tableau1[[#This Row],[Conditionnement proposé par le candidat, exprimé en unité de mesure]]</f>
        <v>#DIV/0!</v>
      </c>
      <c r="Q59" s="39" t="e">
        <f>Tableau1[[#This Row],[Prix TTC 
de l''unité de mesure]]*Tableau1[[#This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35" t="s">
        <v>183</v>
      </c>
      <c r="E60" s="49" t="s">
        <v>75</v>
      </c>
      <c r="F60" s="47" t="s">
        <v>79</v>
      </c>
      <c r="G60" s="47" t="s">
        <v>24</v>
      </c>
      <c r="H60" s="50">
        <v>1</v>
      </c>
      <c r="I60" s="36">
        <v>10</v>
      </c>
      <c r="J60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60" s="37"/>
      <c r="L60" s="73"/>
      <c r="M60" s="38"/>
      <c r="N60" s="39"/>
      <c r="O60" s="39"/>
      <c r="P60" s="40" t="e">
        <f>Tableau1[[#This Row],[Prix TTC 
du conditionnement]]/Tableau1[[#This Row],[Conditionnement proposé par le candidat, exprimé en unité de mesure]]</f>
        <v>#DIV/0!</v>
      </c>
      <c r="Q60" s="39" t="e">
        <f>Tableau1[[#This Row],[Prix TTC 
de l''unité de mesure]]*Tableau1[[#This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35" t="s">
        <v>184</v>
      </c>
      <c r="E61" s="49" t="s">
        <v>76</v>
      </c>
      <c r="F61" s="47" t="s">
        <v>79</v>
      </c>
      <c r="G61" s="47" t="s">
        <v>24</v>
      </c>
      <c r="H61" s="50">
        <v>1</v>
      </c>
      <c r="I61" s="36">
        <v>10</v>
      </c>
      <c r="J61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61" s="37"/>
      <c r="L61" s="73"/>
      <c r="M61" s="38"/>
      <c r="N61" s="39"/>
      <c r="O61" s="39"/>
      <c r="P61" s="40" t="e">
        <f>Tableau1[[#This Row],[Prix TTC 
du conditionnement]]/Tableau1[[#This Row],[Conditionnement proposé par le candidat, exprimé en unité de mesure]]</f>
        <v>#DIV/0!</v>
      </c>
      <c r="Q61" s="39" t="e">
        <f>Tableau1[[#This Row],[Prix TTC 
de l''unité de mesure]]*Tableau1[[#This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35" t="s">
        <v>185</v>
      </c>
      <c r="E62" s="49" t="s">
        <v>77</v>
      </c>
      <c r="F62" s="47" t="s">
        <v>79</v>
      </c>
      <c r="G62" s="47" t="s">
        <v>24</v>
      </c>
      <c r="H62" s="50">
        <v>1</v>
      </c>
      <c r="I62" s="36">
        <v>10</v>
      </c>
      <c r="J62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62" s="37"/>
      <c r="L62" s="73"/>
      <c r="M62" s="38"/>
      <c r="N62" s="39"/>
      <c r="O62" s="39"/>
      <c r="P62" s="40" t="e">
        <f>Tableau1[[#This Row],[Prix TTC 
du conditionnement]]/Tableau1[[#This Row],[Conditionnement proposé par le candidat, exprimé en unité de mesure]]</f>
        <v>#DIV/0!</v>
      </c>
      <c r="Q62" s="39" t="e">
        <f>Tableau1[[#This Row],[Prix TTC 
de l''unité de mesure]]*Tableau1[[#This Row],[Quantité annuelle indicative (non contractuelle), exprimée en unité de mesure]]</f>
        <v>#DIV/0!</v>
      </c>
      <c r="R62" s="22"/>
    </row>
    <row r="63" spans="1:18" ht="24" customHeight="1" thickBot="1" x14ac:dyDescent="0.3">
      <c r="A63" s="22"/>
      <c r="B63" s="22"/>
      <c r="C63" s="22"/>
      <c r="D63" s="24"/>
      <c r="E63" s="53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</row>
    <row r="64" spans="1:18" ht="39.950000000000003" customHeight="1" thickBot="1" x14ac:dyDescent="0.3">
      <c r="A64" s="22"/>
      <c r="B64" s="22"/>
      <c r="C64" s="32"/>
      <c r="D64" s="79" t="s">
        <v>30</v>
      </c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1"/>
      <c r="P64" s="82"/>
      <c r="Q64" s="83"/>
    </row>
    <row r="65" spans="1:18" ht="24" customHeight="1" thickBot="1" x14ac:dyDescent="0.3">
      <c r="A65" s="22"/>
      <c r="B65" s="22"/>
      <c r="C65" s="22"/>
      <c r="D65" s="25"/>
      <c r="E65" s="54"/>
      <c r="F65" s="25"/>
      <c r="G65" s="25"/>
      <c r="H65" s="25"/>
      <c r="I65" s="25"/>
      <c r="J65" s="25"/>
      <c r="K65" s="25"/>
      <c r="L65" s="25"/>
      <c r="M65" s="25"/>
      <c r="N65" s="25"/>
      <c r="O65" s="34"/>
      <c r="P65" s="34"/>
      <c r="Q65" s="25"/>
    </row>
    <row r="66" spans="1:18" s="1" customFormat="1" ht="70.5" customHeight="1" thickBot="1" x14ac:dyDescent="0.3">
      <c r="A66" s="22"/>
      <c r="B66" s="22"/>
      <c r="C66" s="22"/>
      <c r="D66" s="33" t="s">
        <v>23</v>
      </c>
      <c r="E66" s="55" t="s">
        <v>33</v>
      </c>
      <c r="F66" s="3" t="s">
        <v>0</v>
      </c>
      <c r="G66" s="3" t="s">
        <v>1</v>
      </c>
      <c r="H66" s="3" t="s">
        <v>2</v>
      </c>
      <c r="I66" s="3" t="s">
        <v>3</v>
      </c>
      <c r="J66" s="3" t="s">
        <v>4</v>
      </c>
      <c r="K66" s="4" t="s">
        <v>5</v>
      </c>
      <c r="L66" s="5" t="s">
        <v>254</v>
      </c>
      <c r="M66" s="5" t="s">
        <v>6</v>
      </c>
      <c r="N66" s="5" t="s">
        <v>8</v>
      </c>
      <c r="O66" s="5" t="s">
        <v>9</v>
      </c>
      <c r="P66" s="6" t="s">
        <v>10</v>
      </c>
      <c r="Q66" s="7" t="s">
        <v>7</v>
      </c>
      <c r="R66" s="22"/>
    </row>
    <row r="67" spans="1:18" ht="24" customHeight="1" x14ac:dyDescent="0.25">
      <c r="A67" s="22"/>
      <c r="B67" s="22"/>
      <c r="C67" s="22"/>
      <c r="D67" s="28" t="s">
        <v>186</v>
      </c>
      <c r="E67" s="49" t="s">
        <v>87</v>
      </c>
      <c r="F67" s="28" t="s">
        <v>92</v>
      </c>
      <c r="G67" s="47" t="s">
        <v>24</v>
      </c>
      <c r="H67" s="50">
        <v>1</v>
      </c>
      <c r="I67" s="29">
        <v>5</v>
      </c>
      <c r="J67" s="29">
        <f>Tableau14[[#This Row],[Quantité annuelle indicative (non contractuelle), exprimée en unité de conditionnement ]]*Tableau14[[#This Row],[Conditionnement préféré par l''université, exprimé en unité de mesure]]</f>
        <v>5</v>
      </c>
      <c r="K67" s="43"/>
      <c r="L67" s="72"/>
      <c r="M67" s="42"/>
      <c r="N67" s="44"/>
      <c r="O67" s="44"/>
      <c r="P67" s="45" t="e">
        <f>Tableau14[[#This Row],[Prix TTC 
du conditionnement]]/Tableau14[[#This Row],[Conditionnement proposé par le candidat, exprimé en unité de mesure]]</f>
        <v>#DIV/0!</v>
      </c>
      <c r="Q67" s="44" t="e">
        <f>Tableau14[[#This Row],[Prix TTC 
de l''unité de mesure]]*Tableau14[[#This Row],[Quantité annuelle indicative (non contractuelle), exprimée en unité de mesure]]</f>
        <v>#DIV/0!</v>
      </c>
      <c r="R67" s="22"/>
    </row>
    <row r="68" spans="1:18" s="41" customFormat="1" ht="24" customHeight="1" x14ac:dyDescent="0.25">
      <c r="A68" s="46"/>
      <c r="B68" s="46"/>
      <c r="C68" s="46"/>
      <c r="D68" s="47" t="s">
        <v>187</v>
      </c>
      <c r="E68" s="49" t="s">
        <v>88</v>
      </c>
      <c r="F68" s="47" t="s">
        <v>92</v>
      </c>
      <c r="G68" s="47" t="s">
        <v>24</v>
      </c>
      <c r="H68" s="50">
        <v>1</v>
      </c>
      <c r="I68" s="48">
        <v>5</v>
      </c>
      <c r="J68" s="48">
        <f>Tableau14[[#This Row],[Quantité annuelle indicative (non contractuelle), exprimée en unité de conditionnement ]]*Tableau14[[#This Row],[Conditionnement préféré par l''université, exprimé en unité de mesure]]</f>
        <v>5</v>
      </c>
      <c r="K68" s="43"/>
      <c r="L68" s="72"/>
      <c r="M68" s="42"/>
      <c r="N68" s="44"/>
      <c r="O68" s="44"/>
      <c r="P68" s="45" t="e">
        <f>Tableau14[[#This Row],[Prix TTC 
du conditionnement]]/Tableau14[[#This Row],[Conditionnement proposé par le candidat, exprimé en unité de mesure]]</f>
        <v>#DIV/0!</v>
      </c>
      <c r="Q68" s="44" t="e">
        <f>Tableau14[[#This Row],[Prix TTC 
de l''unité de mesure]]*Tableau14[[#This Row],[Quantité annuelle indicative (non contractuelle), exprimée en unité de mesure]]</f>
        <v>#DIV/0!</v>
      </c>
      <c r="R68" s="46"/>
    </row>
    <row r="69" spans="1:18" s="41" customFormat="1" ht="24" customHeight="1" x14ac:dyDescent="0.25">
      <c r="A69" s="46"/>
      <c r="B69" s="46"/>
      <c r="C69" s="46"/>
      <c r="D69" s="47" t="s">
        <v>188</v>
      </c>
      <c r="E69" s="49" t="s">
        <v>80</v>
      </c>
      <c r="F69" s="47" t="s">
        <v>92</v>
      </c>
      <c r="G69" s="47" t="s">
        <v>24</v>
      </c>
      <c r="H69" s="50">
        <v>1</v>
      </c>
      <c r="I69" s="48">
        <v>2</v>
      </c>
      <c r="J69" s="48">
        <f>Tableau14[[#This Row],[Quantité annuelle indicative (non contractuelle), exprimée en unité de conditionnement ]]*Tableau14[[#This Row],[Conditionnement préféré par l''université, exprimé en unité de mesure]]</f>
        <v>2</v>
      </c>
      <c r="K69" s="43"/>
      <c r="L69" s="72"/>
      <c r="M69" s="42"/>
      <c r="N69" s="44"/>
      <c r="O69" s="44"/>
      <c r="P69" s="45" t="e">
        <f>Tableau14[[#This Row],[Prix TTC 
du conditionnement]]/Tableau14[[#This Row],[Conditionnement proposé par le candidat, exprimé en unité de mesure]]</f>
        <v>#DIV/0!</v>
      </c>
      <c r="Q69" s="44" t="e">
        <f>Tableau14[[#This Row],[Prix TTC 
de l''unité de mesure]]*Tableau14[[#This Row],[Quantité annuelle indicative (non contractuelle), exprimée en unité de mesure]]</f>
        <v>#DIV/0!</v>
      </c>
      <c r="R69" s="46"/>
    </row>
    <row r="70" spans="1:18" s="41" customFormat="1" ht="24" customHeight="1" x14ac:dyDescent="0.25">
      <c r="A70" s="46"/>
      <c r="B70" s="46"/>
      <c r="C70" s="46"/>
      <c r="D70" s="47" t="s">
        <v>189</v>
      </c>
      <c r="E70" s="49" t="s">
        <v>89</v>
      </c>
      <c r="F70" s="47" t="s">
        <v>92</v>
      </c>
      <c r="G70" s="47" t="s">
        <v>24</v>
      </c>
      <c r="H70" s="50">
        <v>1</v>
      </c>
      <c r="I70" s="48">
        <v>5</v>
      </c>
      <c r="J70" s="48">
        <f>Tableau14[[#This Row],[Quantité annuelle indicative (non contractuelle), exprimée en unité de conditionnement ]]*Tableau14[[#This Row],[Conditionnement préféré par l''université, exprimé en unité de mesure]]</f>
        <v>5</v>
      </c>
      <c r="K70" s="43"/>
      <c r="L70" s="72"/>
      <c r="M70" s="42"/>
      <c r="N70" s="44"/>
      <c r="O70" s="44"/>
      <c r="P70" s="45" t="e">
        <f>Tableau14[[#This Row],[Prix TTC 
du conditionnement]]/Tableau14[[#This Row],[Conditionnement proposé par le candidat, exprimé en unité de mesure]]</f>
        <v>#DIV/0!</v>
      </c>
      <c r="Q70" s="44" t="e">
        <f>Tableau14[[#This Row],[Prix TTC 
de l''unité de mesure]]*Tableau14[[#This Row],[Quantité annuelle indicative (non contractuelle), exprimée en unité de mesure]]</f>
        <v>#DIV/0!</v>
      </c>
      <c r="R70" s="46"/>
    </row>
    <row r="71" spans="1:18" s="41" customFormat="1" ht="24" customHeight="1" x14ac:dyDescent="0.25">
      <c r="A71" s="46"/>
      <c r="B71" s="46"/>
      <c r="C71" s="46"/>
      <c r="D71" s="47" t="s">
        <v>190</v>
      </c>
      <c r="E71" s="49" t="s">
        <v>81</v>
      </c>
      <c r="F71" s="47" t="s">
        <v>93</v>
      </c>
      <c r="G71" s="47" t="s">
        <v>24</v>
      </c>
      <c r="H71" s="50">
        <v>1</v>
      </c>
      <c r="I71" s="48">
        <v>5</v>
      </c>
      <c r="J71" s="48">
        <f>Tableau14[[#This Row],[Quantité annuelle indicative (non contractuelle), exprimée en unité de conditionnement ]]*Tableau14[[#This Row],[Conditionnement préféré par l''université, exprimé en unité de mesure]]</f>
        <v>5</v>
      </c>
      <c r="K71" s="43"/>
      <c r="L71" s="72"/>
      <c r="M71" s="42"/>
      <c r="N71" s="44"/>
      <c r="O71" s="44"/>
      <c r="P71" s="45" t="e">
        <f>Tableau14[[#This Row],[Prix TTC 
du conditionnement]]/Tableau14[[#This Row],[Conditionnement proposé par le candidat, exprimé en unité de mesure]]</f>
        <v>#DIV/0!</v>
      </c>
      <c r="Q71" s="44" t="e">
        <f>Tableau14[[#This Row],[Prix TTC 
de l''unité de mesure]]*Tableau14[[#This Row],[Quantité annuelle indicative (non contractuelle), exprimée en unité de mesure]]</f>
        <v>#DIV/0!</v>
      </c>
      <c r="R71" s="46"/>
    </row>
    <row r="72" spans="1:18" s="41" customFormat="1" ht="24" customHeight="1" x14ac:dyDescent="0.25">
      <c r="A72" s="46"/>
      <c r="B72" s="46"/>
      <c r="C72" s="46"/>
      <c r="D72" s="47" t="s">
        <v>191</v>
      </c>
      <c r="E72" s="49" t="s">
        <v>82</v>
      </c>
      <c r="F72" s="47" t="s">
        <v>94</v>
      </c>
      <c r="G72" s="47" t="s">
        <v>24</v>
      </c>
      <c r="H72" s="50">
        <v>1</v>
      </c>
      <c r="I72" s="48">
        <v>5</v>
      </c>
      <c r="J72" s="48">
        <f>Tableau14[[#This Row],[Quantité annuelle indicative (non contractuelle), exprimée en unité de conditionnement ]]*Tableau14[[#This Row],[Conditionnement préféré par l''université, exprimé en unité de mesure]]</f>
        <v>5</v>
      </c>
      <c r="K72" s="43"/>
      <c r="L72" s="72"/>
      <c r="M72" s="42"/>
      <c r="N72" s="44"/>
      <c r="O72" s="44"/>
      <c r="P72" s="45" t="e">
        <f>Tableau14[[#This Row],[Prix TTC 
du conditionnement]]/Tableau14[[#This Row],[Conditionnement proposé par le candidat, exprimé en unité de mesure]]</f>
        <v>#DIV/0!</v>
      </c>
      <c r="Q72" s="44" t="e">
        <f>Tableau14[[#This Row],[Prix TTC 
de l''unité de mesure]]*Tableau14[[#This Row],[Quantité annuelle indicative (non contractuelle), exprimée en unité de mesure]]</f>
        <v>#DIV/0!</v>
      </c>
      <c r="R72" s="46"/>
    </row>
    <row r="73" spans="1:18" s="41" customFormat="1" ht="24" customHeight="1" x14ac:dyDescent="0.25">
      <c r="A73" s="46"/>
      <c r="B73" s="46"/>
      <c r="C73" s="46"/>
      <c r="D73" s="47" t="s">
        <v>192</v>
      </c>
      <c r="E73" s="49" t="s">
        <v>90</v>
      </c>
      <c r="F73" s="47" t="s">
        <v>92</v>
      </c>
      <c r="G73" s="47" t="s">
        <v>24</v>
      </c>
      <c r="H73" s="50">
        <v>1</v>
      </c>
      <c r="I73" s="48">
        <v>2</v>
      </c>
      <c r="J73" s="48">
        <f>Tableau14[[#This Row],[Quantité annuelle indicative (non contractuelle), exprimée en unité de conditionnement ]]*Tableau14[[#This Row],[Conditionnement préféré par l''université, exprimé en unité de mesure]]</f>
        <v>2</v>
      </c>
      <c r="K73" s="43"/>
      <c r="L73" s="72"/>
      <c r="M73" s="42"/>
      <c r="N73" s="44"/>
      <c r="O73" s="44"/>
      <c r="P73" s="45" t="e">
        <f>Tableau14[[#This Row],[Prix TTC 
du conditionnement]]/Tableau14[[#This Row],[Conditionnement proposé par le candidat, exprimé en unité de mesure]]</f>
        <v>#DIV/0!</v>
      </c>
      <c r="Q73" s="44" t="e">
        <f>Tableau14[[#This Row],[Prix TTC 
de l''unité de mesure]]*Tableau14[[#This Row],[Quantité annuelle indicative (non contractuelle), exprimée en unité de mesure]]</f>
        <v>#DIV/0!</v>
      </c>
      <c r="R73" s="46"/>
    </row>
    <row r="74" spans="1:18" s="41" customFormat="1" ht="24" customHeight="1" x14ac:dyDescent="0.25">
      <c r="A74" s="46"/>
      <c r="B74" s="46"/>
      <c r="C74" s="46"/>
      <c r="D74" s="47" t="s">
        <v>193</v>
      </c>
      <c r="E74" s="49" t="s">
        <v>83</v>
      </c>
      <c r="F74" s="47" t="s">
        <v>93</v>
      </c>
      <c r="G74" s="47" t="s">
        <v>24</v>
      </c>
      <c r="H74" s="50">
        <v>1</v>
      </c>
      <c r="I74" s="48">
        <v>2</v>
      </c>
      <c r="J74" s="48">
        <f>Tableau14[[#This Row],[Quantité annuelle indicative (non contractuelle), exprimée en unité de conditionnement ]]*Tableau14[[#This Row],[Conditionnement préféré par l''université, exprimé en unité de mesure]]</f>
        <v>2</v>
      </c>
      <c r="K74" s="43"/>
      <c r="L74" s="72"/>
      <c r="M74" s="42"/>
      <c r="N74" s="44"/>
      <c r="O74" s="44"/>
      <c r="P74" s="45" t="e">
        <f>Tableau14[[#This Row],[Prix TTC 
du conditionnement]]/Tableau14[[#This Row],[Conditionnement proposé par le candidat, exprimé en unité de mesure]]</f>
        <v>#DIV/0!</v>
      </c>
      <c r="Q74" s="44" t="e">
        <f>Tableau14[[#This Row],[Prix TTC 
de l''unité de mesure]]*Tableau14[[#This Row],[Quantité annuelle indicative (non contractuelle), exprimée en unité de mesure]]</f>
        <v>#DIV/0!</v>
      </c>
      <c r="R74" s="46"/>
    </row>
    <row r="75" spans="1:18" s="41" customFormat="1" ht="24" customHeight="1" x14ac:dyDescent="0.25">
      <c r="A75" s="46"/>
      <c r="B75" s="46"/>
      <c r="C75" s="46"/>
      <c r="D75" s="47" t="s">
        <v>194</v>
      </c>
      <c r="E75" s="49" t="s">
        <v>91</v>
      </c>
      <c r="F75" s="47" t="s">
        <v>94</v>
      </c>
      <c r="G75" s="47" t="s">
        <v>24</v>
      </c>
      <c r="H75" s="50">
        <v>1</v>
      </c>
      <c r="I75" s="48">
        <v>2</v>
      </c>
      <c r="J75" s="48">
        <f>Tableau14[[#This Row],[Quantité annuelle indicative (non contractuelle), exprimée en unité de conditionnement ]]*Tableau14[[#This Row],[Conditionnement préféré par l''université, exprimé en unité de mesure]]</f>
        <v>2</v>
      </c>
      <c r="K75" s="43"/>
      <c r="L75" s="72"/>
      <c r="M75" s="42"/>
      <c r="N75" s="44"/>
      <c r="O75" s="44"/>
      <c r="P75" s="45" t="e">
        <f>Tableau14[[#This Row],[Prix TTC 
du conditionnement]]/Tableau14[[#This Row],[Conditionnement proposé par le candidat, exprimé en unité de mesure]]</f>
        <v>#DIV/0!</v>
      </c>
      <c r="Q75" s="44" t="e">
        <f>Tableau14[[#This Row],[Prix TTC 
de l''unité de mesure]]*Tableau14[[#This Row],[Quantité annuelle indicative (non contractuelle), exprimée en unité de mesure]]</f>
        <v>#DIV/0!</v>
      </c>
      <c r="R75" s="46"/>
    </row>
    <row r="76" spans="1:18" s="41" customFormat="1" ht="24" customHeight="1" x14ac:dyDescent="0.25">
      <c r="A76" s="46"/>
      <c r="B76" s="46"/>
      <c r="C76" s="46"/>
      <c r="D76" s="47" t="s">
        <v>195</v>
      </c>
      <c r="E76" s="49" t="s">
        <v>84</v>
      </c>
      <c r="F76" s="47" t="s">
        <v>92</v>
      </c>
      <c r="G76" s="47" t="s">
        <v>24</v>
      </c>
      <c r="H76" s="50">
        <v>1</v>
      </c>
      <c r="I76" s="48">
        <v>2</v>
      </c>
      <c r="J76" s="48">
        <f>Tableau14[[#This Row],[Quantité annuelle indicative (non contractuelle), exprimée en unité de conditionnement ]]*Tableau14[[#This Row],[Conditionnement préféré par l''université, exprimé en unité de mesure]]</f>
        <v>2</v>
      </c>
      <c r="K76" s="43"/>
      <c r="L76" s="72"/>
      <c r="M76" s="42"/>
      <c r="N76" s="44"/>
      <c r="O76" s="44"/>
      <c r="P76" s="45" t="e">
        <f>Tableau14[[#This Row],[Prix TTC 
du conditionnement]]/Tableau14[[#This Row],[Conditionnement proposé par le candidat, exprimé en unité de mesure]]</f>
        <v>#DIV/0!</v>
      </c>
      <c r="Q76" s="44" t="e">
        <f>Tableau14[[#This Row],[Prix TTC 
de l''unité de mesure]]*Tableau14[[#This Row],[Quantité annuelle indicative (non contractuelle), exprimée en unité de mesure]]</f>
        <v>#DIV/0!</v>
      </c>
      <c r="R76" s="46"/>
    </row>
    <row r="77" spans="1:18" ht="24" customHeight="1" x14ac:dyDescent="0.25">
      <c r="A77" s="22"/>
      <c r="B77" s="22"/>
      <c r="C77" s="22"/>
      <c r="D77" s="28" t="s">
        <v>196</v>
      </c>
      <c r="E77" s="49" t="s">
        <v>85</v>
      </c>
      <c r="F77" s="47" t="s">
        <v>92</v>
      </c>
      <c r="G77" s="47" t="s">
        <v>24</v>
      </c>
      <c r="H77" s="50">
        <v>1</v>
      </c>
      <c r="I77" s="29">
        <v>2</v>
      </c>
      <c r="J77" s="29">
        <f>Tableau14[[#This Row],[Quantité annuelle indicative (non contractuelle), exprimée en unité de conditionnement ]]*Tableau14[[#This Row],[Conditionnement préféré par l''université, exprimé en unité de mesure]]</f>
        <v>2</v>
      </c>
      <c r="K77" s="19"/>
      <c r="L77" s="72"/>
      <c r="M77" s="18"/>
      <c r="N77" s="20"/>
      <c r="O77" s="20"/>
      <c r="P77" s="21" t="e">
        <f>Tableau14[[#This Row],[Prix TTC 
du conditionnement]]/Tableau14[[#This Row],[Conditionnement proposé par le candidat, exprimé en unité de mesure]]</f>
        <v>#DIV/0!</v>
      </c>
      <c r="Q77" s="20" t="e">
        <f>Tableau14[[#This Row],[Prix TTC 
de l''unité de mesure]]*Tableau14[[#This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30" t="s">
        <v>197</v>
      </c>
      <c r="E78" s="51" t="s">
        <v>86</v>
      </c>
      <c r="F78" s="47" t="s">
        <v>92</v>
      </c>
      <c r="G78" s="47" t="s">
        <v>24</v>
      </c>
      <c r="H78" s="50">
        <v>1</v>
      </c>
      <c r="I78" s="31">
        <v>2</v>
      </c>
      <c r="J78" s="31">
        <f>Tableau14[[#This Row],[Quantité annuelle indicative (non contractuelle), exprimée en unité de conditionnement ]]*Tableau14[[#This Row],[Conditionnement préféré par l''université, exprimé en unité de mesure]]</f>
        <v>2</v>
      </c>
      <c r="K78" s="19"/>
      <c r="L78" s="72"/>
      <c r="M78" s="26"/>
      <c r="N78" s="27"/>
      <c r="O78" s="27"/>
      <c r="P78" s="21" t="e">
        <f>Tableau14[[#This Row],[Prix TTC 
du conditionnement]]/Tableau14[[#This Row],[Conditionnement proposé par le candidat, exprimé en unité de mesure]]</f>
        <v>#DIV/0!</v>
      </c>
      <c r="Q78" s="27" t="e">
        <f>Tableau14[[#This Row],[Prix TTC 
de l''unité de mesure]]*Tableau14[[#This Row],[Quantité annuelle indicative (non contractuelle), exprimée en unité de mesure]]</f>
        <v>#DIV/0!</v>
      </c>
      <c r="R78" s="22"/>
    </row>
    <row r="79" spans="1:18" ht="24" customHeight="1" thickBot="1" x14ac:dyDescent="0.3">
      <c r="A79" s="22"/>
      <c r="B79" s="22"/>
      <c r="C79" s="22"/>
      <c r="D79" s="24"/>
      <c r="E79" s="53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</row>
    <row r="80" spans="1:18" ht="39.950000000000003" customHeight="1" thickBot="1" x14ac:dyDescent="0.3">
      <c r="A80" s="22"/>
      <c r="B80" s="22"/>
      <c r="C80" s="22"/>
      <c r="D80" s="79" t="s">
        <v>31</v>
      </c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1"/>
      <c r="P80" s="82"/>
      <c r="Q80" s="83"/>
    </row>
    <row r="81" spans="1:18" ht="24" customHeight="1" thickBot="1" x14ac:dyDescent="0.3">
      <c r="A81" s="22"/>
      <c r="B81" s="22"/>
      <c r="C81" s="32"/>
      <c r="D81" s="25"/>
      <c r="E81" s="54"/>
      <c r="F81" s="25"/>
      <c r="G81" s="25"/>
      <c r="H81" s="25"/>
      <c r="I81" s="25"/>
      <c r="J81" s="25"/>
      <c r="K81" s="25"/>
      <c r="L81" s="25"/>
      <c r="M81" s="25"/>
      <c r="N81" s="25"/>
      <c r="O81" s="34"/>
      <c r="P81" s="34"/>
      <c r="Q81" s="77"/>
    </row>
    <row r="82" spans="1:18" ht="70.5" customHeight="1" thickBot="1" x14ac:dyDescent="0.3">
      <c r="A82" s="22"/>
      <c r="B82" s="22"/>
      <c r="C82" s="22"/>
      <c r="D82" s="33" t="s">
        <v>23</v>
      </c>
      <c r="E82" s="55" t="s">
        <v>33</v>
      </c>
      <c r="F82" s="3" t="s">
        <v>0</v>
      </c>
      <c r="G82" s="3" t="s">
        <v>1</v>
      </c>
      <c r="H82" s="3" t="s">
        <v>2</v>
      </c>
      <c r="I82" s="3" t="s">
        <v>3</v>
      </c>
      <c r="J82" s="3" t="s">
        <v>4</v>
      </c>
      <c r="K82" s="4" t="s">
        <v>5</v>
      </c>
      <c r="L82" s="5" t="s">
        <v>254</v>
      </c>
      <c r="M82" s="5" t="s">
        <v>6</v>
      </c>
      <c r="N82" s="5" t="s">
        <v>8</v>
      </c>
      <c r="O82" s="5" t="s">
        <v>9</v>
      </c>
      <c r="P82" s="6" t="s">
        <v>10</v>
      </c>
      <c r="Q82" s="7" t="s">
        <v>7</v>
      </c>
      <c r="R82" s="22"/>
    </row>
    <row r="83" spans="1:18" s="1" customFormat="1" ht="24" customHeight="1" x14ac:dyDescent="0.25">
      <c r="A83" s="22"/>
      <c r="B83" s="22"/>
      <c r="C83" s="22"/>
      <c r="D83" s="28" t="s">
        <v>256</v>
      </c>
      <c r="E83" s="49" t="s">
        <v>95</v>
      </c>
      <c r="F83" s="47" t="s">
        <v>79</v>
      </c>
      <c r="G83" s="47" t="s">
        <v>24</v>
      </c>
      <c r="H83" s="50">
        <v>1</v>
      </c>
      <c r="I83" s="29">
        <v>15</v>
      </c>
      <c r="J83" s="29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3" s="43"/>
      <c r="L83" s="72"/>
      <c r="M83" s="42"/>
      <c r="N83" s="44"/>
      <c r="O83" s="44"/>
      <c r="P83" s="45" t="e">
        <f>Tableau145[[#This Row],[Prix TTC 
du conditionnement]]/Tableau145[[#This Row],[Conditionnement proposé par le candidat, exprimé en unité de mesure]]</f>
        <v>#DIV/0!</v>
      </c>
      <c r="Q83" s="44" t="e">
        <f>Tableau145[[#This Row],[Prix TTC 
de l''unité de mesure]]*Tableau145[[#This Row],[Quantité annuelle indicative (non contractuelle), exprimée en unité de mesure]]</f>
        <v>#DIV/0!</v>
      </c>
      <c r="R83" s="22"/>
    </row>
    <row r="84" spans="1:18" ht="24" customHeight="1" x14ac:dyDescent="0.25">
      <c r="A84" s="22"/>
      <c r="B84" s="22"/>
      <c r="C84" s="22"/>
      <c r="D84" s="47" t="s">
        <v>198</v>
      </c>
      <c r="E84" s="49" t="s">
        <v>96</v>
      </c>
      <c r="F84" s="47" t="s">
        <v>79</v>
      </c>
      <c r="G84" s="47" t="s">
        <v>24</v>
      </c>
      <c r="H84" s="50">
        <v>1</v>
      </c>
      <c r="I84" s="48">
        <v>15</v>
      </c>
      <c r="J84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4" s="43"/>
      <c r="L84" s="72"/>
      <c r="M84" s="42"/>
      <c r="N84" s="44"/>
      <c r="O84" s="44"/>
      <c r="P84" s="45" t="e">
        <f>Tableau145[[#This Row],[Prix TTC 
du conditionnement]]/Tableau145[[#This Row],[Conditionnement proposé par le candidat, exprimé en unité de mesure]]</f>
        <v>#DIV/0!</v>
      </c>
      <c r="Q84" s="44" t="e">
        <f>Tableau145[[#This Row],[Prix TTC 
de l''unité de mesure]]*Tableau145[[#This Row],[Quantité annuelle indicative (non contractuelle), exprimée en unité de mesure]]</f>
        <v>#DIV/0!</v>
      </c>
      <c r="R84" s="22"/>
    </row>
    <row r="85" spans="1:18" s="41" customFormat="1" ht="24" customHeight="1" x14ac:dyDescent="0.25">
      <c r="A85" s="46"/>
      <c r="B85" s="46"/>
      <c r="C85" s="46"/>
      <c r="D85" s="47" t="s">
        <v>199</v>
      </c>
      <c r="E85" s="49" t="s">
        <v>97</v>
      </c>
      <c r="F85" s="47" t="s">
        <v>79</v>
      </c>
      <c r="G85" s="47" t="s">
        <v>24</v>
      </c>
      <c r="H85" s="50">
        <v>1</v>
      </c>
      <c r="I85" s="48">
        <v>15</v>
      </c>
      <c r="J85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5" s="43"/>
      <c r="L85" s="72"/>
      <c r="M85" s="42"/>
      <c r="N85" s="44"/>
      <c r="O85" s="44"/>
      <c r="P85" s="45" t="e">
        <f>Tableau145[[#This Row],[Prix TTC 
du conditionnement]]/Tableau145[[#This Row],[Conditionnement proposé par le candidat, exprimé en unité de mesure]]</f>
        <v>#DIV/0!</v>
      </c>
      <c r="Q85" s="44" t="e">
        <f>Tableau145[[#This Row],[Prix TTC 
de l''unité de mesure]]*Tableau145[[#This Row],[Quantité annuelle indicative (non contractuelle), exprimée en unité de mesure]]</f>
        <v>#DIV/0!</v>
      </c>
      <c r="R85" s="46"/>
    </row>
    <row r="86" spans="1:18" s="41" customFormat="1" ht="24" customHeight="1" x14ac:dyDescent="0.25">
      <c r="A86" s="46"/>
      <c r="B86" s="46"/>
      <c r="C86" s="46"/>
      <c r="D86" s="47" t="s">
        <v>200</v>
      </c>
      <c r="E86" s="49" t="s">
        <v>98</v>
      </c>
      <c r="F86" s="47" t="s">
        <v>79</v>
      </c>
      <c r="G86" s="47" t="s">
        <v>24</v>
      </c>
      <c r="H86" s="50">
        <v>1</v>
      </c>
      <c r="I86" s="48">
        <v>15</v>
      </c>
      <c r="J86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6" s="43"/>
      <c r="L86" s="72"/>
      <c r="M86" s="42"/>
      <c r="N86" s="44"/>
      <c r="O86" s="44"/>
      <c r="P86" s="45" t="e">
        <f>Tableau145[[#This Row],[Prix TTC 
du conditionnement]]/Tableau145[[#This Row],[Conditionnement proposé par le candidat, exprimé en unité de mesure]]</f>
        <v>#DIV/0!</v>
      </c>
      <c r="Q86" s="44" t="e">
        <f>Tableau145[[#This Row],[Prix TTC 
de l''unité de mesure]]*Tableau145[[#This Row],[Quantité annuelle indicative (non contractuelle), exprimée en unité de mesure]]</f>
        <v>#DIV/0!</v>
      </c>
      <c r="R86" s="46"/>
    </row>
    <row r="87" spans="1:18" s="41" customFormat="1" ht="24" customHeight="1" x14ac:dyDescent="0.25">
      <c r="A87" s="46"/>
      <c r="B87" s="46"/>
      <c r="C87" s="46"/>
      <c r="D87" s="47" t="s">
        <v>201</v>
      </c>
      <c r="E87" s="49" t="s">
        <v>99</v>
      </c>
      <c r="F87" s="47" t="s">
        <v>79</v>
      </c>
      <c r="G87" s="47" t="s">
        <v>24</v>
      </c>
      <c r="H87" s="50">
        <v>1</v>
      </c>
      <c r="I87" s="48">
        <v>15</v>
      </c>
      <c r="J87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7" s="43"/>
      <c r="L87" s="72"/>
      <c r="M87" s="42"/>
      <c r="N87" s="44"/>
      <c r="O87" s="44"/>
      <c r="P87" s="45" t="e">
        <f>Tableau145[[#This Row],[Prix TTC 
du conditionnement]]/Tableau145[[#This Row],[Conditionnement proposé par le candidat, exprimé en unité de mesure]]</f>
        <v>#DIV/0!</v>
      </c>
      <c r="Q87" s="44" t="e">
        <f>Tableau145[[#This Row],[Prix TTC 
de l''unité de mesure]]*Tableau145[[#This Row],[Quantité annuelle indicative (non contractuelle), exprimée en unité de mesure]]</f>
        <v>#DIV/0!</v>
      </c>
      <c r="R87" s="46"/>
    </row>
    <row r="88" spans="1:18" s="41" customFormat="1" ht="24" customHeight="1" x14ac:dyDescent="0.25">
      <c r="A88" s="46"/>
      <c r="B88" s="46"/>
      <c r="C88" s="46"/>
      <c r="D88" s="47" t="s">
        <v>202</v>
      </c>
      <c r="E88" s="49" t="s">
        <v>100</v>
      </c>
      <c r="F88" s="47" t="s">
        <v>79</v>
      </c>
      <c r="G88" s="47" t="s">
        <v>24</v>
      </c>
      <c r="H88" s="50">
        <v>1</v>
      </c>
      <c r="I88" s="48">
        <v>15</v>
      </c>
      <c r="J88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8" s="43"/>
      <c r="L88" s="72"/>
      <c r="M88" s="42"/>
      <c r="N88" s="44"/>
      <c r="O88" s="44"/>
      <c r="P88" s="45" t="e">
        <f>Tableau145[[#This Row],[Prix TTC 
du conditionnement]]/Tableau145[[#This Row],[Conditionnement proposé par le candidat, exprimé en unité de mesure]]</f>
        <v>#DIV/0!</v>
      </c>
      <c r="Q88" s="44" t="e">
        <f>Tableau145[[#This Row],[Prix TTC 
de l''unité de mesure]]*Tableau145[[#This Row],[Quantité annuelle indicative (non contractuelle), exprimée en unité de mesure]]</f>
        <v>#DIV/0!</v>
      </c>
      <c r="R88" s="46"/>
    </row>
    <row r="89" spans="1:18" s="41" customFormat="1" ht="24" customHeight="1" x14ac:dyDescent="0.25">
      <c r="A89" s="46"/>
      <c r="B89" s="46"/>
      <c r="C89" s="46"/>
      <c r="D89" s="47" t="s">
        <v>203</v>
      </c>
      <c r="E89" s="49" t="s">
        <v>101</v>
      </c>
      <c r="F89" s="47" t="s">
        <v>92</v>
      </c>
      <c r="G89" s="47" t="s">
        <v>24</v>
      </c>
      <c r="H89" s="50">
        <v>1</v>
      </c>
      <c r="I89" s="48">
        <v>15</v>
      </c>
      <c r="J89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9" s="43"/>
      <c r="L89" s="72"/>
      <c r="M89" s="42"/>
      <c r="N89" s="44"/>
      <c r="O89" s="44"/>
      <c r="P89" s="45" t="e">
        <f>Tableau145[[#This Row],[Prix TTC 
du conditionnement]]/Tableau145[[#This Row],[Conditionnement proposé par le candidat, exprimé en unité de mesure]]</f>
        <v>#DIV/0!</v>
      </c>
      <c r="Q89" s="44" t="e">
        <f>Tableau145[[#This Row],[Prix TTC 
de l''unité de mesure]]*Tableau145[[#This Row],[Quantité annuelle indicative (non contractuelle), exprimée en unité de mesure]]</f>
        <v>#DIV/0!</v>
      </c>
      <c r="R89" s="46"/>
    </row>
    <row r="90" spans="1:18" s="41" customFormat="1" ht="24" customHeight="1" x14ac:dyDescent="0.25">
      <c r="A90" s="46"/>
      <c r="B90" s="46"/>
      <c r="C90" s="46"/>
      <c r="D90" s="47" t="s">
        <v>204</v>
      </c>
      <c r="E90" s="49" t="s">
        <v>102</v>
      </c>
      <c r="F90" s="47" t="s">
        <v>141</v>
      </c>
      <c r="G90" s="47" t="s">
        <v>24</v>
      </c>
      <c r="H90" s="50">
        <v>1</v>
      </c>
      <c r="I90" s="48">
        <v>15</v>
      </c>
      <c r="J90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0" s="43"/>
      <c r="L90" s="72"/>
      <c r="M90" s="42"/>
      <c r="N90" s="44"/>
      <c r="O90" s="44"/>
      <c r="P90" s="45" t="e">
        <f>Tableau145[[#This Row],[Prix TTC 
du conditionnement]]/Tableau145[[#This Row],[Conditionnement proposé par le candidat, exprimé en unité de mesure]]</f>
        <v>#DIV/0!</v>
      </c>
      <c r="Q90" s="44" t="e">
        <f>Tableau145[[#This Row],[Prix TTC 
de l''unité de mesure]]*Tableau145[[#This Row],[Quantité annuelle indicative (non contractuelle), exprimée en unité de mesure]]</f>
        <v>#DIV/0!</v>
      </c>
      <c r="R90" s="46"/>
    </row>
    <row r="91" spans="1:18" s="41" customFormat="1" ht="24" customHeight="1" x14ac:dyDescent="0.25">
      <c r="A91" s="46"/>
      <c r="B91" s="46"/>
      <c r="C91" s="46"/>
      <c r="D91" s="47" t="s">
        <v>205</v>
      </c>
      <c r="E91" s="49" t="s">
        <v>103</v>
      </c>
      <c r="F91" s="47" t="s">
        <v>92</v>
      </c>
      <c r="G91" s="47" t="s">
        <v>24</v>
      </c>
      <c r="H91" s="50">
        <v>1</v>
      </c>
      <c r="I91" s="48">
        <v>15</v>
      </c>
      <c r="J91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1" s="43"/>
      <c r="L91" s="72"/>
      <c r="M91" s="42"/>
      <c r="N91" s="44"/>
      <c r="O91" s="44"/>
      <c r="P91" s="45" t="e">
        <f>Tableau145[[#This Row],[Prix TTC 
du conditionnement]]/Tableau145[[#This Row],[Conditionnement proposé par le candidat, exprimé en unité de mesure]]</f>
        <v>#DIV/0!</v>
      </c>
      <c r="Q91" s="44" t="e">
        <f>Tableau145[[#This Row],[Prix TTC 
de l''unité de mesure]]*Tableau145[[#This Row],[Quantité annuelle indicative (non contractuelle), exprimée en unité de mesure]]</f>
        <v>#DIV/0!</v>
      </c>
      <c r="R91" s="46"/>
    </row>
    <row r="92" spans="1:18" s="41" customFormat="1" ht="24" customHeight="1" x14ac:dyDescent="0.25">
      <c r="A92" s="46"/>
      <c r="B92" s="46"/>
      <c r="C92" s="46"/>
      <c r="D92" s="47" t="s">
        <v>206</v>
      </c>
      <c r="E92" s="49" t="s">
        <v>104</v>
      </c>
      <c r="F92" s="47" t="s">
        <v>92</v>
      </c>
      <c r="G92" s="47" t="s">
        <v>24</v>
      </c>
      <c r="H92" s="50">
        <v>1</v>
      </c>
      <c r="I92" s="48">
        <v>15</v>
      </c>
      <c r="J92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2" s="43"/>
      <c r="L92" s="72"/>
      <c r="M92" s="42"/>
      <c r="N92" s="44"/>
      <c r="O92" s="44"/>
      <c r="P92" s="45" t="e">
        <f>Tableau145[[#This Row],[Prix TTC 
du conditionnement]]/Tableau145[[#This Row],[Conditionnement proposé par le candidat, exprimé en unité de mesure]]</f>
        <v>#DIV/0!</v>
      </c>
      <c r="Q92" s="44" t="e">
        <f>Tableau145[[#This Row],[Prix TTC 
de l''unité de mesure]]*Tableau145[[#This Row],[Quantité annuelle indicative (non contractuelle), exprimée en unité de mesure]]</f>
        <v>#DIV/0!</v>
      </c>
      <c r="R92" s="46"/>
    </row>
    <row r="93" spans="1:18" s="41" customFormat="1" ht="24" customHeight="1" x14ac:dyDescent="0.25">
      <c r="A93" s="46"/>
      <c r="B93" s="46"/>
      <c r="C93" s="46"/>
      <c r="D93" s="47" t="s">
        <v>207</v>
      </c>
      <c r="E93" s="49" t="s">
        <v>105</v>
      </c>
      <c r="F93" s="47" t="s">
        <v>79</v>
      </c>
      <c r="G93" s="47" t="s">
        <v>24</v>
      </c>
      <c r="H93" s="50">
        <v>1</v>
      </c>
      <c r="I93" s="48">
        <v>15</v>
      </c>
      <c r="J93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3" s="43"/>
      <c r="L93" s="72"/>
      <c r="M93" s="42"/>
      <c r="N93" s="44"/>
      <c r="O93" s="44"/>
      <c r="P93" s="45" t="e">
        <f>Tableau145[[#This Row],[Prix TTC 
du conditionnement]]/Tableau145[[#This Row],[Conditionnement proposé par le candidat, exprimé en unité de mesure]]</f>
        <v>#DIV/0!</v>
      </c>
      <c r="Q93" s="44" t="e">
        <f>Tableau145[[#This Row],[Prix TTC 
de l''unité de mesure]]*Tableau145[[#This Row],[Quantité annuelle indicative (non contractuelle), exprimée en unité de mesure]]</f>
        <v>#DIV/0!</v>
      </c>
      <c r="R93" s="46"/>
    </row>
    <row r="94" spans="1:18" s="41" customFormat="1" ht="24" customHeight="1" x14ac:dyDescent="0.25">
      <c r="A94" s="46"/>
      <c r="B94" s="46"/>
      <c r="C94" s="46"/>
      <c r="D94" s="47" t="s">
        <v>208</v>
      </c>
      <c r="E94" s="49" t="s">
        <v>106</v>
      </c>
      <c r="F94" s="47" t="s">
        <v>79</v>
      </c>
      <c r="G94" s="47" t="s">
        <v>24</v>
      </c>
      <c r="H94" s="50">
        <v>1</v>
      </c>
      <c r="I94" s="48">
        <v>15</v>
      </c>
      <c r="J94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4" s="43"/>
      <c r="L94" s="72"/>
      <c r="M94" s="42"/>
      <c r="N94" s="44"/>
      <c r="O94" s="44"/>
      <c r="P94" s="45" t="e">
        <f>Tableau145[[#This Row],[Prix TTC 
du conditionnement]]/Tableau145[[#This Row],[Conditionnement proposé par le candidat, exprimé en unité de mesure]]</f>
        <v>#DIV/0!</v>
      </c>
      <c r="Q94" s="44" t="e">
        <f>Tableau145[[#This Row],[Prix TTC 
de l''unité de mesure]]*Tableau145[[#This Row],[Quantité annuelle indicative (non contractuelle), exprimée en unité de mesure]]</f>
        <v>#DIV/0!</v>
      </c>
      <c r="R94" s="46"/>
    </row>
    <row r="95" spans="1:18" s="41" customFormat="1" ht="24" customHeight="1" x14ac:dyDescent="0.25">
      <c r="A95" s="46"/>
      <c r="B95" s="46"/>
      <c r="C95" s="46"/>
      <c r="D95" s="47" t="s">
        <v>209</v>
      </c>
      <c r="E95" s="49" t="s">
        <v>107</v>
      </c>
      <c r="F95" s="47" t="s">
        <v>79</v>
      </c>
      <c r="G95" s="47" t="s">
        <v>24</v>
      </c>
      <c r="H95" s="50">
        <v>1</v>
      </c>
      <c r="I95" s="48">
        <v>15</v>
      </c>
      <c r="J95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5" s="43"/>
      <c r="L95" s="72"/>
      <c r="M95" s="42"/>
      <c r="N95" s="44"/>
      <c r="O95" s="44"/>
      <c r="P95" s="45" t="e">
        <f>Tableau145[[#This Row],[Prix TTC 
du conditionnement]]/Tableau145[[#This Row],[Conditionnement proposé par le candidat, exprimé en unité de mesure]]</f>
        <v>#DIV/0!</v>
      </c>
      <c r="Q95" s="44" t="e">
        <f>Tableau145[[#This Row],[Prix TTC 
de l''unité de mesure]]*Tableau145[[#This Row],[Quantité annuelle indicative (non contractuelle), exprimée en unité de mesure]]</f>
        <v>#DIV/0!</v>
      </c>
      <c r="R95" s="46"/>
    </row>
    <row r="96" spans="1:18" s="41" customFormat="1" ht="24" customHeight="1" x14ac:dyDescent="0.25">
      <c r="A96" s="46"/>
      <c r="B96" s="46"/>
      <c r="C96" s="46"/>
      <c r="D96" s="47" t="s">
        <v>210</v>
      </c>
      <c r="E96" s="49" t="s">
        <v>108</v>
      </c>
      <c r="F96" s="47" t="s">
        <v>79</v>
      </c>
      <c r="G96" s="47" t="s">
        <v>24</v>
      </c>
      <c r="H96" s="50">
        <v>1</v>
      </c>
      <c r="I96" s="48">
        <v>15</v>
      </c>
      <c r="J96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6" s="43"/>
      <c r="L96" s="72"/>
      <c r="M96" s="42"/>
      <c r="N96" s="44"/>
      <c r="O96" s="44"/>
      <c r="P96" s="45" t="e">
        <f>Tableau145[[#This Row],[Prix TTC 
du conditionnement]]/Tableau145[[#This Row],[Conditionnement proposé par le candidat, exprimé en unité de mesure]]</f>
        <v>#DIV/0!</v>
      </c>
      <c r="Q96" s="44" t="e">
        <f>Tableau145[[#This Row],[Prix TTC 
de l''unité de mesure]]*Tableau145[[#This Row],[Quantité annuelle indicative (non contractuelle), exprimée en unité de mesure]]</f>
        <v>#DIV/0!</v>
      </c>
      <c r="R96" s="46"/>
    </row>
    <row r="97" spans="1:18" s="41" customFormat="1" ht="24" customHeight="1" x14ac:dyDescent="0.25">
      <c r="A97" s="46"/>
      <c r="B97" s="46"/>
      <c r="C97" s="46"/>
      <c r="D97" s="47" t="s">
        <v>211</v>
      </c>
      <c r="E97" s="49" t="s">
        <v>109</v>
      </c>
      <c r="F97" s="47" t="s">
        <v>79</v>
      </c>
      <c r="G97" s="47" t="s">
        <v>24</v>
      </c>
      <c r="H97" s="50">
        <v>1</v>
      </c>
      <c r="I97" s="48">
        <v>15</v>
      </c>
      <c r="J97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7" s="43"/>
      <c r="L97" s="72"/>
      <c r="M97" s="42"/>
      <c r="N97" s="44"/>
      <c r="O97" s="44"/>
      <c r="P97" s="45" t="e">
        <f>Tableau145[[#This Row],[Prix TTC 
du conditionnement]]/Tableau145[[#This Row],[Conditionnement proposé par le candidat, exprimé en unité de mesure]]</f>
        <v>#DIV/0!</v>
      </c>
      <c r="Q97" s="44" t="e">
        <f>Tableau145[[#This Row],[Prix TTC 
de l''unité de mesure]]*Tableau145[[#This Row],[Quantité annuelle indicative (non contractuelle), exprimée en unité de mesure]]</f>
        <v>#DIV/0!</v>
      </c>
      <c r="R97" s="46"/>
    </row>
    <row r="98" spans="1:18" s="41" customFormat="1" ht="24" customHeight="1" x14ac:dyDescent="0.25">
      <c r="A98" s="46"/>
      <c r="B98" s="46"/>
      <c r="C98" s="46"/>
      <c r="D98" s="47" t="s">
        <v>212</v>
      </c>
      <c r="E98" s="49" t="s">
        <v>110</v>
      </c>
      <c r="F98" s="47" t="s">
        <v>79</v>
      </c>
      <c r="G98" s="47" t="s">
        <v>24</v>
      </c>
      <c r="H98" s="50">
        <v>1</v>
      </c>
      <c r="I98" s="48">
        <v>15</v>
      </c>
      <c r="J98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8" s="43"/>
      <c r="L98" s="72"/>
      <c r="M98" s="42"/>
      <c r="N98" s="44"/>
      <c r="O98" s="44"/>
      <c r="P98" s="45" t="e">
        <f>Tableau145[[#This Row],[Prix TTC 
du conditionnement]]/Tableau145[[#This Row],[Conditionnement proposé par le candidat, exprimé en unité de mesure]]</f>
        <v>#DIV/0!</v>
      </c>
      <c r="Q98" s="44" t="e">
        <f>Tableau145[[#This Row],[Prix TTC 
de l''unité de mesure]]*Tableau145[[#This Row],[Quantité annuelle indicative (non contractuelle), exprimée en unité de mesure]]</f>
        <v>#DIV/0!</v>
      </c>
      <c r="R98" s="46"/>
    </row>
    <row r="99" spans="1:18" s="41" customFormat="1" ht="24" customHeight="1" x14ac:dyDescent="0.25">
      <c r="A99" s="46"/>
      <c r="B99" s="46"/>
      <c r="C99" s="46"/>
      <c r="D99" s="47" t="s">
        <v>213</v>
      </c>
      <c r="E99" s="49" t="s">
        <v>111</v>
      </c>
      <c r="F99" s="47" t="s">
        <v>79</v>
      </c>
      <c r="G99" s="47" t="s">
        <v>24</v>
      </c>
      <c r="H99" s="50">
        <v>1</v>
      </c>
      <c r="I99" s="48">
        <v>15</v>
      </c>
      <c r="J99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9" s="43"/>
      <c r="L99" s="72"/>
      <c r="M99" s="42"/>
      <c r="N99" s="44"/>
      <c r="O99" s="44"/>
      <c r="P99" s="45" t="e">
        <f>Tableau145[[#This Row],[Prix TTC 
du conditionnement]]/Tableau145[[#This Row],[Conditionnement proposé par le candidat, exprimé en unité de mesure]]</f>
        <v>#DIV/0!</v>
      </c>
      <c r="Q99" s="44" t="e">
        <f>Tableau145[[#This Row],[Prix TTC 
de l''unité de mesure]]*Tableau145[[#This Row],[Quantité annuelle indicative (non contractuelle), exprimée en unité de mesure]]</f>
        <v>#DIV/0!</v>
      </c>
      <c r="R99" s="46"/>
    </row>
    <row r="100" spans="1:18" s="41" customFormat="1" ht="24" customHeight="1" x14ac:dyDescent="0.25">
      <c r="A100" s="46"/>
      <c r="B100" s="46"/>
      <c r="C100" s="46"/>
      <c r="D100" s="47" t="s">
        <v>214</v>
      </c>
      <c r="E100" s="49" t="s">
        <v>112</v>
      </c>
      <c r="F100" s="47" t="s">
        <v>79</v>
      </c>
      <c r="G100" s="47" t="s">
        <v>24</v>
      </c>
      <c r="H100" s="50">
        <v>1</v>
      </c>
      <c r="I100" s="48">
        <v>15</v>
      </c>
      <c r="J100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00" s="43"/>
      <c r="L100" s="72"/>
      <c r="M100" s="42"/>
      <c r="N100" s="44"/>
      <c r="O100" s="44"/>
      <c r="P100" s="45" t="e">
        <f>Tableau145[[#This Row],[Prix TTC 
du conditionnement]]/Tableau145[[#This Row],[Conditionnement proposé par le candidat, exprimé en unité de mesure]]</f>
        <v>#DIV/0!</v>
      </c>
      <c r="Q100" s="44" t="e">
        <f>Tableau145[[#This Row],[Prix TTC 
de l''unité de mesure]]*Tableau145[[#This Row],[Quantité annuelle indicative (non contractuelle), exprimée en unité de mesure]]</f>
        <v>#DIV/0!</v>
      </c>
      <c r="R100" s="46"/>
    </row>
    <row r="101" spans="1:18" s="41" customFormat="1" ht="24" customHeight="1" x14ac:dyDescent="0.25">
      <c r="A101" s="46"/>
      <c r="B101" s="46"/>
      <c r="C101" s="46"/>
      <c r="D101" s="47" t="s">
        <v>215</v>
      </c>
      <c r="E101" s="49" t="s">
        <v>248</v>
      </c>
      <c r="F101" s="47" t="s">
        <v>79</v>
      </c>
      <c r="G101" s="47" t="s">
        <v>24</v>
      </c>
      <c r="H101" s="50">
        <v>1</v>
      </c>
      <c r="I101" s="48">
        <v>15</v>
      </c>
      <c r="J101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01" s="43"/>
      <c r="L101" s="72"/>
      <c r="M101" s="42"/>
      <c r="N101" s="44"/>
      <c r="O101" s="44"/>
      <c r="P101" s="45" t="e">
        <f>Tableau145[[#This Row],[Prix TTC 
du conditionnement]]/Tableau145[[#This Row],[Conditionnement proposé par le candidat, exprimé en unité de mesure]]</f>
        <v>#DIV/0!</v>
      </c>
      <c r="Q101" s="44" t="e">
        <f>Tableau145[[#This Row],[Prix TTC 
de l''unité de mesure]]*Tableau145[[#This Row],[Quantité annuelle indicative (non contractuelle), exprimée en unité de mesure]]</f>
        <v>#DIV/0!</v>
      </c>
      <c r="R101" s="46"/>
    </row>
    <row r="102" spans="1:18" s="41" customFormat="1" ht="24" customHeight="1" x14ac:dyDescent="0.25">
      <c r="A102" s="46"/>
      <c r="B102" s="46"/>
      <c r="C102" s="46"/>
      <c r="D102" s="47" t="s">
        <v>216</v>
      </c>
      <c r="E102" s="49" t="s">
        <v>113</v>
      </c>
      <c r="F102" s="47" t="s">
        <v>79</v>
      </c>
      <c r="G102" s="47" t="s">
        <v>24</v>
      </c>
      <c r="H102" s="50">
        <v>1</v>
      </c>
      <c r="I102" s="48">
        <v>15</v>
      </c>
      <c r="J102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02" s="43"/>
      <c r="L102" s="72"/>
      <c r="M102" s="42"/>
      <c r="N102" s="44"/>
      <c r="O102" s="44"/>
      <c r="P102" s="45" t="e">
        <f>Tableau145[[#This Row],[Prix TTC 
du conditionnement]]/Tableau145[[#This Row],[Conditionnement proposé par le candidat, exprimé en unité de mesure]]</f>
        <v>#DIV/0!</v>
      </c>
      <c r="Q102" s="44" t="e">
        <f>Tableau145[[#This Row],[Prix TTC 
de l''unité de mesure]]*Tableau145[[#This Row],[Quantité annuelle indicative (non contractuelle), exprimée en unité de mesure]]</f>
        <v>#DIV/0!</v>
      </c>
      <c r="R102" s="46"/>
    </row>
    <row r="103" spans="1:18" s="41" customFormat="1" ht="24" customHeight="1" x14ac:dyDescent="0.25">
      <c r="A103" s="46"/>
      <c r="B103" s="46"/>
      <c r="C103" s="46"/>
      <c r="D103" s="47" t="s">
        <v>217</v>
      </c>
      <c r="E103" s="49" t="s">
        <v>249</v>
      </c>
      <c r="F103" s="47" t="s">
        <v>79</v>
      </c>
      <c r="G103" s="47" t="s">
        <v>24</v>
      </c>
      <c r="H103" s="50">
        <v>1</v>
      </c>
      <c r="I103" s="48">
        <v>15</v>
      </c>
      <c r="J103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03" s="43"/>
      <c r="L103" s="72"/>
      <c r="M103" s="42"/>
      <c r="N103" s="44"/>
      <c r="O103" s="44"/>
      <c r="P103" s="45" t="e">
        <f>Tableau145[[#This Row],[Prix TTC 
du conditionnement]]/Tableau145[[#This Row],[Conditionnement proposé par le candidat, exprimé en unité de mesure]]</f>
        <v>#DIV/0!</v>
      </c>
      <c r="Q103" s="44" t="e">
        <f>Tableau145[[#This Row],[Prix TTC 
de l''unité de mesure]]*Tableau145[[#This Row],[Quantité annuelle indicative (non contractuelle), exprimée en unité de mesure]]</f>
        <v>#DIV/0!</v>
      </c>
      <c r="R103" s="46"/>
    </row>
    <row r="104" spans="1:18" s="41" customFormat="1" ht="24" customHeight="1" x14ac:dyDescent="0.25">
      <c r="A104" s="46"/>
      <c r="B104" s="46"/>
      <c r="C104" s="46"/>
      <c r="D104" s="47" t="s">
        <v>218</v>
      </c>
      <c r="E104" s="49" t="s">
        <v>251</v>
      </c>
      <c r="F104" s="47" t="s">
        <v>94</v>
      </c>
      <c r="G104" s="47" t="s">
        <v>24</v>
      </c>
      <c r="H104" s="50">
        <v>1</v>
      </c>
      <c r="I104" s="48">
        <v>10</v>
      </c>
      <c r="J104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4" s="43"/>
      <c r="L104" s="72"/>
      <c r="M104" s="42"/>
      <c r="N104" s="44"/>
      <c r="O104" s="44"/>
      <c r="P104" s="45" t="e">
        <f>Tableau145[[#This Row],[Prix TTC 
du conditionnement]]/Tableau145[[#This Row],[Conditionnement proposé par le candidat, exprimé en unité de mesure]]</f>
        <v>#DIV/0!</v>
      </c>
      <c r="Q104" s="44" t="e">
        <f>Tableau145[[#This Row],[Prix TTC 
de l''unité de mesure]]*Tableau145[[#This Row],[Quantité annuelle indicative (non contractuelle), exprimée en unité de mesure]]</f>
        <v>#DIV/0!</v>
      </c>
      <c r="R104" s="46"/>
    </row>
    <row r="105" spans="1:18" s="41" customFormat="1" ht="24" customHeight="1" x14ac:dyDescent="0.25">
      <c r="A105" s="46"/>
      <c r="B105" s="46"/>
      <c r="C105" s="46"/>
      <c r="D105" s="64" t="s">
        <v>219</v>
      </c>
      <c r="E105" s="71" t="s">
        <v>252</v>
      </c>
      <c r="F105" s="64" t="s">
        <v>79</v>
      </c>
      <c r="G105" s="64" t="s">
        <v>24</v>
      </c>
      <c r="H105" s="65">
        <v>1</v>
      </c>
      <c r="I105" s="66">
        <v>10</v>
      </c>
      <c r="J105" s="66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5" s="67"/>
      <c r="L105" s="74"/>
      <c r="M105" s="68"/>
      <c r="N105" s="69"/>
      <c r="O105" s="69"/>
      <c r="P105" s="70" t="e">
        <f>Tableau145[[#This Row],[Prix TTC 
du conditionnement]]/Tableau145[[#This Row],[Conditionnement proposé par le candidat, exprimé en unité de mesure]]</f>
        <v>#DIV/0!</v>
      </c>
      <c r="Q105" s="69" t="e">
        <f>Tableau145[[#This Row],[Prix TTC 
de l''unité de mesure]]*Tableau145[[#This Row],[Quantité annuelle indicative (non contractuelle), exprimée en unité de mesure]]</f>
        <v>#DIV/0!</v>
      </c>
      <c r="R105" s="46"/>
    </row>
    <row r="106" spans="1:18" s="41" customFormat="1" ht="24" customHeight="1" x14ac:dyDescent="0.25">
      <c r="A106" s="46"/>
      <c r="B106" s="46"/>
      <c r="C106" s="46"/>
      <c r="D106" s="47" t="s">
        <v>220</v>
      </c>
      <c r="E106" s="49" t="s">
        <v>114</v>
      </c>
      <c r="F106" s="47" t="s">
        <v>79</v>
      </c>
      <c r="G106" s="47" t="s">
        <v>24</v>
      </c>
      <c r="H106" s="50">
        <v>1</v>
      </c>
      <c r="I106" s="48">
        <v>10</v>
      </c>
      <c r="J106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6" s="43"/>
      <c r="L106" s="72"/>
      <c r="M106" s="42"/>
      <c r="N106" s="44"/>
      <c r="O106" s="44"/>
      <c r="P106" s="45" t="e">
        <f>Tableau145[[#This Row],[Prix TTC 
du conditionnement]]/Tableau145[[#This Row],[Conditionnement proposé par le candidat, exprimé en unité de mesure]]</f>
        <v>#DIV/0!</v>
      </c>
      <c r="Q106" s="44" t="e">
        <f>Tableau145[[#This Row],[Prix TTC 
de l''unité de mesure]]*Tableau145[[#This Row],[Quantité annuelle indicative (non contractuelle), exprimée en unité de mesure]]</f>
        <v>#DIV/0!</v>
      </c>
      <c r="R106" s="46"/>
    </row>
    <row r="107" spans="1:18" s="41" customFormat="1" ht="24" customHeight="1" x14ac:dyDescent="0.25">
      <c r="A107" s="46"/>
      <c r="B107" s="46"/>
      <c r="C107" s="46"/>
      <c r="D107" s="47" t="s">
        <v>221</v>
      </c>
      <c r="E107" s="49" t="s">
        <v>115</v>
      </c>
      <c r="F107" s="47" t="s">
        <v>79</v>
      </c>
      <c r="G107" s="47" t="s">
        <v>24</v>
      </c>
      <c r="H107" s="50">
        <v>1</v>
      </c>
      <c r="I107" s="48">
        <v>10</v>
      </c>
      <c r="J107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7" s="43"/>
      <c r="L107" s="72"/>
      <c r="M107" s="42"/>
      <c r="N107" s="44"/>
      <c r="O107" s="44"/>
      <c r="P107" s="45" t="e">
        <f>Tableau145[[#This Row],[Prix TTC 
du conditionnement]]/Tableau145[[#This Row],[Conditionnement proposé par le candidat, exprimé en unité de mesure]]</f>
        <v>#DIV/0!</v>
      </c>
      <c r="Q107" s="44" t="e">
        <f>Tableau145[[#This Row],[Prix TTC 
de l''unité de mesure]]*Tableau145[[#This Row],[Quantité annuelle indicative (non contractuelle), exprimée en unité de mesure]]</f>
        <v>#DIV/0!</v>
      </c>
      <c r="R107" s="46"/>
    </row>
    <row r="108" spans="1:18" s="41" customFormat="1" ht="24" customHeight="1" x14ac:dyDescent="0.25">
      <c r="A108" s="46"/>
      <c r="B108" s="46"/>
      <c r="C108" s="46"/>
      <c r="D108" s="47" t="s">
        <v>222</v>
      </c>
      <c r="E108" s="49" t="s">
        <v>116</v>
      </c>
      <c r="F108" s="47" t="s">
        <v>79</v>
      </c>
      <c r="G108" s="47" t="s">
        <v>24</v>
      </c>
      <c r="H108" s="50">
        <v>1</v>
      </c>
      <c r="I108" s="48">
        <v>10</v>
      </c>
      <c r="J108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8" s="43"/>
      <c r="L108" s="72"/>
      <c r="M108" s="42"/>
      <c r="N108" s="44"/>
      <c r="O108" s="44"/>
      <c r="P108" s="45" t="e">
        <f>Tableau145[[#This Row],[Prix TTC 
du conditionnement]]/Tableau145[[#This Row],[Conditionnement proposé par le candidat, exprimé en unité de mesure]]</f>
        <v>#DIV/0!</v>
      </c>
      <c r="Q108" s="44" t="e">
        <f>Tableau145[[#This Row],[Prix TTC 
de l''unité de mesure]]*Tableau145[[#This Row],[Quantité annuelle indicative (non contractuelle), exprimée en unité de mesure]]</f>
        <v>#DIV/0!</v>
      </c>
      <c r="R108" s="46"/>
    </row>
    <row r="109" spans="1:18" s="41" customFormat="1" ht="24" customHeight="1" x14ac:dyDescent="0.25">
      <c r="A109" s="46"/>
      <c r="B109" s="46"/>
      <c r="C109" s="46"/>
      <c r="D109" s="47" t="s">
        <v>223</v>
      </c>
      <c r="E109" s="49" t="s">
        <v>117</v>
      </c>
      <c r="F109" s="47" t="s">
        <v>79</v>
      </c>
      <c r="G109" s="47" t="s">
        <v>24</v>
      </c>
      <c r="H109" s="50">
        <v>1</v>
      </c>
      <c r="I109" s="48">
        <v>10</v>
      </c>
      <c r="J109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9" s="43"/>
      <c r="L109" s="72"/>
      <c r="M109" s="42"/>
      <c r="N109" s="44"/>
      <c r="O109" s="44"/>
      <c r="P109" s="45" t="e">
        <f>Tableau145[[#This Row],[Prix TTC 
du conditionnement]]/Tableau145[[#This Row],[Conditionnement proposé par le candidat, exprimé en unité de mesure]]</f>
        <v>#DIV/0!</v>
      </c>
      <c r="Q109" s="44" t="e">
        <f>Tableau145[[#This Row],[Prix TTC 
de l''unité de mesure]]*Tableau145[[#This Row],[Quantité annuelle indicative (non contractuelle), exprimée en unité de mesure]]</f>
        <v>#DIV/0!</v>
      </c>
      <c r="R109" s="46"/>
    </row>
    <row r="110" spans="1:18" s="41" customFormat="1" ht="24" customHeight="1" x14ac:dyDescent="0.25">
      <c r="A110" s="46"/>
      <c r="B110" s="46"/>
      <c r="C110" s="46"/>
      <c r="D110" s="47" t="s">
        <v>224</v>
      </c>
      <c r="E110" s="49" t="s">
        <v>118</v>
      </c>
      <c r="F110" s="47" t="s">
        <v>79</v>
      </c>
      <c r="G110" s="47" t="s">
        <v>24</v>
      </c>
      <c r="H110" s="50">
        <v>1</v>
      </c>
      <c r="I110" s="48">
        <v>10</v>
      </c>
      <c r="J110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0" s="43"/>
      <c r="L110" s="72"/>
      <c r="M110" s="42"/>
      <c r="N110" s="44"/>
      <c r="O110" s="44"/>
      <c r="P110" s="45" t="e">
        <f>Tableau145[[#This Row],[Prix TTC 
du conditionnement]]/Tableau145[[#This Row],[Conditionnement proposé par le candidat, exprimé en unité de mesure]]</f>
        <v>#DIV/0!</v>
      </c>
      <c r="Q110" s="44" t="e">
        <f>Tableau145[[#This Row],[Prix TTC 
de l''unité de mesure]]*Tableau145[[#This Row],[Quantité annuelle indicative (non contractuelle), exprimée en unité de mesure]]</f>
        <v>#DIV/0!</v>
      </c>
      <c r="R110" s="46"/>
    </row>
    <row r="111" spans="1:18" s="41" customFormat="1" ht="24" customHeight="1" x14ac:dyDescent="0.25">
      <c r="A111" s="46"/>
      <c r="B111" s="46"/>
      <c r="C111" s="46"/>
      <c r="D111" s="47" t="s">
        <v>225</v>
      </c>
      <c r="E111" s="49" t="s">
        <v>119</v>
      </c>
      <c r="F111" s="47" t="s">
        <v>79</v>
      </c>
      <c r="G111" s="47" t="s">
        <v>24</v>
      </c>
      <c r="H111" s="50">
        <v>1</v>
      </c>
      <c r="I111" s="48">
        <v>10</v>
      </c>
      <c r="J111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1" s="43"/>
      <c r="L111" s="72"/>
      <c r="M111" s="42"/>
      <c r="N111" s="44"/>
      <c r="O111" s="44"/>
      <c r="P111" s="45" t="e">
        <f>Tableau145[[#This Row],[Prix TTC 
du conditionnement]]/Tableau145[[#This Row],[Conditionnement proposé par le candidat, exprimé en unité de mesure]]</f>
        <v>#DIV/0!</v>
      </c>
      <c r="Q111" s="44" t="e">
        <f>Tableau145[[#This Row],[Prix TTC 
de l''unité de mesure]]*Tableau145[[#This Row],[Quantité annuelle indicative (non contractuelle), exprimée en unité de mesure]]</f>
        <v>#DIV/0!</v>
      </c>
      <c r="R111" s="46"/>
    </row>
    <row r="112" spans="1:18" s="41" customFormat="1" ht="24" customHeight="1" x14ac:dyDescent="0.25">
      <c r="A112" s="46"/>
      <c r="B112" s="46"/>
      <c r="C112" s="46"/>
      <c r="D112" s="47" t="s">
        <v>226</v>
      </c>
      <c r="E112" s="49" t="s">
        <v>120</v>
      </c>
      <c r="F112" s="47" t="s">
        <v>79</v>
      </c>
      <c r="G112" s="47" t="s">
        <v>24</v>
      </c>
      <c r="H112" s="50">
        <v>1</v>
      </c>
      <c r="I112" s="48">
        <v>10</v>
      </c>
      <c r="J112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2" s="43"/>
      <c r="L112" s="72"/>
      <c r="M112" s="42"/>
      <c r="N112" s="44"/>
      <c r="O112" s="44"/>
      <c r="P112" s="45" t="e">
        <f>Tableau145[[#This Row],[Prix TTC 
du conditionnement]]/Tableau145[[#This Row],[Conditionnement proposé par le candidat, exprimé en unité de mesure]]</f>
        <v>#DIV/0!</v>
      </c>
      <c r="Q112" s="44" t="e">
        <f>Tableau145[[#This Row],[Prix TTC 
de l''unité de mesure]]*Tableau145[[#This Row],[Quantité annuelle indicative (non contractuelle), exprimée en unité de mesure]]</f>
        <v>#DIV/0!</v>
      </c>
      <c r="R112" s="46"/>
    </row>
    <row r="113" spans="1:18" s="41" customFormat="1" ht="24" customHeight="1" x14ac:dyDescent="0.25">
      <c r="A113" s="46"/>
      <c r="B113" s="46"/>
      <c r="C113" s="46"/>
      <c r="D113" s="47" t="s">
        <v>227</v>
      </c>
      <c r="E113" s="49" t="s">
        <v>121</v>
      </c>
      <c r="F113" s="47" t="s">
        <v>79</v>
      </c>
      <c r="G113" s="47" t="s">
        <v>24</v>
      </c>
      <c r="H113" s="50">
        <v>1</v>
      </c>
      <c r="I113" s="48">
        <v>10</v>
      </c>
      <c r="J113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3" s="43"/>
      <c r="L113" s="72"/>
      <c r="M113" s="42"/>
      <c r="N113" s="44"/>
      <c r="O113" s="44"/>
      <c r="P113" s="45" t="e">
        <f>Tableau145[[#This Row],[Prix TTC 
du conditionnement]]/Tableau145[[#This Row],[Conditionnement proposé par le candidat, exprimé en unité de mesure]]</f>
        <v>#DIV/0!</v>
      </c>
      <c r="Q113" s="44" t="e">
        <f>Tableau145[[#This Row],[Prix TTC 
de l''unité de mesure]]*Tableau145[[#This Row],[Quantité annuelle indicative (non contractuelle), exprimée en unité de mesure]]</f>
        <v>#DIV/0!</v>
      </c>
      <c r="R113" s="46"/>
    </row>
    <row r="114" spans="1:18" s="41" customFormat="1" ht="24" customHeight="1" x14ac:dyDescent="0.25">
      <c r="A114" s="46"/>
      <c r="B114" s="46"/>
      <c r="C114" s="46"/>
      <c r="D114" s="47" t="s">
        <v>228</v>
      </c>
      <c r="E114" s="49" t="s">
        <v>122</v>
      </c>
      <c r="F114" s="47" t="s">
        <v>79</v>
      </c>
      <c r="G114" s="47" t="s">
        <v>24</v>
      </c>
      <c r="H114" s="50">
        <v>1</v>
      </c>
      <c r="I114" s="48">
        <v>10</v>
      </c>
      <c r="J114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4" s="43"/>
      <c r="L114" s="72"/>
      <c r="M114" s="42"/>
      <c r="N114" s="44"/>
      <c r="O114" s="44"/>
      <c r="P114" s="45" t="e">
        <f>Tableau145[[#This Row],[Prix TTC 
du conditionnement]]/Tableau145[[#This Row],[Conditionnement proposé par le candidat, exprimé en unité de mesure]]</f>
        <v>#DIV/0!</v>
      </c>
      <c r="Q114" s="44" t="e">
        <f>Tableau145[[#This Row],[Prix TTC 
de l''unité de mesure]]*Tableau145[[#This Row],[Quantité annuelle indicative (non contractuelle), exprimée en unité de mesure]]</f>
        <v>#DIV/0!</v>
      </c>
      <c r="R114" s="46"/>
    </row>
    <row r="115" spans="1:18" s="41" customFormat="1" ht="24" customHeight="1" x14ac:dyDescent="0.25">
      <c r="A115" s="46"/>
      <c r="B115" s="46"/>
      <c r="C115" s="46"/>
      <c r="D115" s="47" t="s">
        <v>229</v>
      </c>
      <c r="E115" s="49" t="s">
        <v>123</v>
      </c>
      <c r="F115" s="47" t="s">
        <v>79</v>
      </c>
      <c r="G115" s="47" t="s">
        <v>24</v>
      </c>
      <c r="H115" s="50">
        <v>1</v>
      </c>
      <c r="I115" s="48">
        <v>10</v>
      </c>
      <c r="J115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5" s="43"/>
      <c r="L115" s="72"/>
      <c r="M115" s="42"/>
      <c r="N115" s="44"/>
      <c r="O115" s="44"/>
      <c r="P115" s="45" t="e">
        <f>Tableau145[[#This Row],[Prix TTC 
du conditionnement]]/Tableau145[[#This Row],[Conditionnement proposé par le candidat, exprimé en unité de mesure]]</f>
        <v>#DIV/0!</v>
      </c>
      <c r="Q115" s="44" t="e">
        <f>Tableau145[[#This Row],[Prix TTC 
de l''unité de mesure]]*Tableau145[[#This Row],[Quantité annuelle indicative (non contractuelle), exprimée en unité de mesure]]</f>
        <v>#DIV/0!</v>
      </c>
      <c r="R115" s="46"/>
    </row>
    <row r="116" spans="1:18" s="41" customFormat="1" ht="24" customHeight="1" x14ac:dyDescent="0.25">
      <c r="A116" s="46"/>
      <c r="B116" s="46"/>
      <c r="C116" s="46"/>
      <c r="D116" s="47" t="s">
        <v>230</v>
      </c>
      <c r="E116" s="49" t="s">
        <v>124</v>
      </c>
      <c r="F116" s="47" t="s">
        <v>79</v>
      </c>
      <c r="G116" s="47" t="s">
        <v>24</v>
      </c>
      <c r="H116" s="50">
        <v>1</v>
      </c>
      <c r="I116" s="48">
        <v>10</v>
      </c>
      <c r="J116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6" s="43"/>
      <c r="L116" s="72"/>
      <c r="M116" s="42"/>
      <c r="N116" s="44"/>
      <c r="O116" s="44"/>
      <c r="P116" s="45" t="e">
        <f>Tableau145[[#This Row],[Prix TTC 
du conditionnement]]/Tableau145[[#This Row],[Conditionnement proposé par le candidat, exprimé en unité de mesure]]</f>
        <v>#DIV/0!</v>
      </c>
      <c r="Q116" s="44" t="e">
        <f>Tableau145[[#This Row],[Prix TTC 
de l''unité de mesure]]*Tableau145[[#This Row],[Quantité annuelle indicative (non contractuelle), exprimée en unité de mesure]]</f>
        <v>#DIV/0!</v>
      </c>
      <c r="R116" s="46"/>
    </row>
    <row r="117" spans="1:18" s="41" customFormat="1" ht="24" customHeight="1" x14ac:dyDescent="0.25">
      <c r="A117" s="46"/>
      <c r="B117" s="46"/>
      <c r="C117" s="46"/>
      <c r="D117" s="47" t="s">
        <v>231</v>
      </c>
      <c r="E117" s="49" t="s">
        <v>125</v>
      </c>
      <c r="F117" s="47" t="s">
        <v>79</v>
      </c>
      <c r="G117" s="47" t="s">
        <v>24</v>
      </c>
      <c r="H117" s="50">
        <v>1</v>
      </c>
      <c r="I117" s="48">
        <v>10</v>
      </c>
      <c r="J117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7" s="43"/>
      <c r="L117" s="72"/>
      <c r="M117" s="42"/>
      <c r="N117" s="44"/>
      <c r="O117" s="44"/>
      <c r="P117" s="45" t="e">
        <f>Tableau145[[#This Row],[Prix TTC 
du conditionnement]]/Tableau145[[#This Row],[Conditionnement proposé par le candidat, exprimé en unité de mesure]]</f>
        <v>#DIV/0!</v>
      </c>
      <c r="Q117" s="44" t="e">
        <f>Tableau145[[#This Row],[Prix TTC 
de l''unité de mesure]]*Tableau145[[#This Row],[Quantité annuelle indicative (non contractuelle), exprimée en unité de mesure]]</f>
        <v>#DIV/0!</v>
      </c>
      <c r="R117" s="46"/>
    </row>
    <row r="118" spans="1:18" s="41" customFormat="1" ht="24" customHeight="1" x14ac:dyDescent="0.25">
      <c r="A118" s="46"/>
      <c r="B118" s="46"/>
      <c r="C118" s="46"/>
      <c r="D118" s="47" t="s">
        <v>232</v>
      </c>
      <c r="E118" s="49" t="s">
        <v>126</v>
      </c>
      <c r="F118" s="47" t="s">
        <v>79</v>
      </c>
      <c r="G118" s="47" t="s">
        <v>24</v>
      </c>
      <c r="H118" s="50">
        <v>1</v>
      </c>
      <c r="I118" s="48">
        <v>10</v>
      </c>
      <c r="J118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8" s="43"/>
      <c r="L118" s="72"/>
      <c r="M118" s="42"/>
      <c r="N118" s="44"/>
      <c r="O118" s="44"/>
      <c r="P118" s="45" t="e">
        <f>Tableau145[[#This Row],[Prix TTC 
du conditionnement]]/Tableau145[[#This Row],[Conditionnement proposé par le candidat, exprimé en unité de mesure]]</f>
        <v>#DIV/0!</v>
      </c>
      <c r="Q118" s="44" t="e">
        <f>Tableau145[[#This Row],[Prix TTC 
de l''unité de mesure]]*Tableau145[[#This Row],[Quantité annuelle indicative (non contractuelle), exprimée en unité de mesure]]</f>
        <v>#DIV/0!</v>
      </c>
      <c r="R118" s="46"/>
    </row>
    <row r="119" spans="1:18" s="41" customFormat="1" ht="24" customHeight="1" x14ac:dyDescent="0.25">
      <c r="A119" s="46"/>
      <c r="B119" s="46"/>
      <c r="C119" s="46"/>
      <c r="D119" s="47" t="s">
        <v>233</v>
      </c>
      <c r="E119" s="49" t="s">
        <v>127</v>
      </c>
      <c r="F119" s="47" t="s">
        <v>79</v>
      </c>
      <c r="G119" s="47" t="s">
        <v>24</v>
      </c>
      <c r="H119" s="50">
        <v>1</v>
      </c>
      <c r="I119" s="48">
        <v>10</v>
      </c>
      <c r="J119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9" s="43"/>
      <c r="L119" s="72"/>
      <c r="M119" s="42"/>
      <c r="N119" s="44"/>
      <c r="O119" s="44"/>
      <c r="P119" s="45" t="e">
        <f>Tableau145[[#This Row],[Prix TTC 
du conditionnement]]/Tableau145[[#This Row],[Conditionnement proposé par le candidat, exprimé en unité de mesure]]</f>
        <v>#DIV/0!</v>
      </c>
      <c r="Q119" s="44" t="e">
        <f>Tableau145[[#This Row],[Prix TTC 
de l''unité de mesure]]*Tableau145[[#This Row],[Quantité annuelle indicative (non contractuelle), exprimée en unité de mesure]]</f>
        <v>#DIV/0!</v>
      </c>
      <c r="R119" s="46"/>
    </row>
    <row r="120" spans="1:18" s="41" customFormat="1" ht="24" customHeight="1" x14ac:dyDescent="0.25">
      <c r="A120" s="46"/>
      <c r="B120" s="46"/>
      <c r="C120" s="46"/>
      <c r="D120" s="47" t="s">
        <v>234</v>
      </c>
      <c r="E120" s="49" t="s">
        <v>128</v>
      </c>
      <c r="F120" s="47" t="s">
        <v>79</v>
      </c>
      <c r="G120" s="47" t="s">
        <v>24</v>
      </c>
      <c r="H120" s="50">
        <v>1</v>
      </c>
      <c r="I120" s="48">
        <v>10</v>
      </c>
      <c r="J120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20" s="43"/>
      <c r="L120" s="72"/>
      <c r="M120" s="42"/>
      <c r="N120" s="44"/>
      <c r="O120" s="44"/>
      <c r="P120" s="45" t="e">
        <f>Tableau145[[#This Row],[Prix TTC 
du conditionnement]]/Tableau145[[#This Row],[Conditionnement proposé par le candidat, exprimé en unité de mesure]]</f>
        <v>#DIV/0!</v>
      </c>
      <c r="Q120" s="44" t="e">
        <f>Tableau145[[#This Row],[Prix TTC 
de l''unité de mesure]]*Tableau145[[#This Row],[Quantité annuelle indicative (non contractuelle), exprimée en unité de mesure]]</f>
        <v>#DIV/0!</v>
      </c>
      <c r="R120" s="46"/>
    </row>
    <row r="121" spans="1:18" s="41" customFormat="1" ht="24" customHeight="1" x14ac:dyDescent="0.25">
      <c r="A121" s="46"/>
      <c r="B121" s="46"/>
      <c r="C121" s="46"/>
      <c r="D121" s="47" t="s">
        <v>235</v>
      </c>
      <c r="E121" s="49" t="s">
        <v>129</v>
      </c>
      <c r="F121" s="47" t="s">
        <v>93</v>
      </c>
      <c r="G121" s="47" t="s">
        <v>24</v>
      </c>
      <c r="H121" s="50">
        <v>1</v>
      </c>
      <c r="I121" s="48">
        <v>15</v>
      </c>
      <c r="J121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1" s="43"/>
      <c r="L121" s="72"/>
      <c r="M121" s="42"/>
      <c r="N121" s="44"/>
      <c r="O121" s="44"/>
      <c r="P121" s="45" t="e">
        <f>Tableau145[[#This Row],[Prix TTC 
du conditionnement]]/Tableau145[[#This Row],[Conditionnement proposé par le candidat, exprimé en unité de mesure]]</f>
        <v>#DIV/0!</v>
      </c>
      <c r="Q121" s="44" t="e">
        <f>Tableau145[[#This Row],[Prix TTC 
de l''unité de mesure]]*Tableau145[[#This Row],[Quantité annuelle indicative (non contractuelle), exprimée en unité de mesure]]</f>
        <v>#DIV/0!</v>
      </c>
      <c r="R121" s="46"/>
    </row>
    <row r="122" spans="1:18" s="41" customFormat="1" ht="24" customHeight="1" x14ac:dyDescent="0.25">
      <c r="A122" s="46"/>
      <c r="B122" s="46"/>
      <c r="C122" s="46"/>
      <c r="D122" s="47" t="s">
        <v>236</v>
      </c>
      <c r="E122" s="49" t="s">
        <v>130</v>
      </c>
      <c r="F122" s="47" t="s">
        <v>79</v>
      </c>
      <c r="G122" s="47" t="s">
        <v>24</v>
      </c>
      <c r="H122" s="50">
        <v>1</v>
      </c>
      <c r="I122" s="48">
        <v>15</v>
      </c>
      <c r="J122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2" s="43"/>
      <c r="L122" s="72"/>
      <c r="M122" s="42"/>
      <c r="N122" s="44"/>
      <c r="O122" s="44"/>
      <c r="P122" s="45" t="e">
        <f>Tableau145[[#This Row],[Prix TTC 
du conditionnement]]/Tableau145[[#This Row],[Conditionnement proposé par le candidat, exprimé en unité de mesure]]</f>
        <v>#DIV/0!</v>
      </c>
      <c r="Q122" s="44" t="e">
        <f>Tableau145[[#This Row],[Prix TTC 
de l''unité de mesure]]*Tableau145[[#This Row],[Quantité annuelle indicative (non contractuelle), exprimée en unité de mesure]]</f>
        <v>#DIV/0!</v>
      </c>
      <c r="R122" s="46"/>
    </row>
    <row r="123" spans="1:18" s="41" customFormat="1" ht="24" customHeight="1" x14ac:dyDescent="0.25">
      <c r="A123" s="46"/>
      <c r="B123" s="46"/>
      <c r="C123" s="46"/>
      <c r="D123" s="47" t="s">
        <v>237</v>
      </c>
      <c r="E123" s="49" t="s">
        <v>131</v>
      </c>
      <c r="F123" s="47" t="s">
        <v>79</v>
      </c>
      <c r="G123" s="47" t="s">
        <v>24</v>
      </c>
      <c r="H123" s="50">
        <v>1</v>
      </c>
      <c r="I123" s="48">
        <v>15</v>
      </c>
      <c r="J123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3" s="43"/>
      <c r="L123" s="72"/>
      <c r="M123" s="42"/>
      <c r="N123" s="44"/>
      <c r="O123" s="44"/>
      <c r="P123" s="45" t="e">
        <f>Tableau145[[#This Row],[Prix TTC 
du conditionnement]]/Tableau145[[#This Row],[Conditionnement proposé par le candidat, exprimé en unité de mesure]]</f>
        <v>#DIV/0!</v>
      </c>
      <c r="Q123" s="44" t="e">
        <f>Tableau145[[#This Row],[Prix TTC 
de l''unité de mesure]]*Tableau145[[#This Row],[Quantité annuelle indicative (non contractuelle), exprimée en unité de mesure]]</f>
        <v>#DIV/0!</v>
      </c>
      <c r="R123" s="46"/>
    </row>
    <row r="124" spans="1:18" s="41" customFormat="1" ht="24" customHeight="1" x14ac:dyDescent="0.25">
      <c r="A124" s="46"/>
      <c r="B124" s="46"/>
      <c r="C124" s="46"/>
      <c r="D124" s="47" t="s">
        <v>238</v>
      </c>
      <c r="E124" s="49" t="s">
        <v>132</v>
      </c>
      <c r="F124" s="47" t="s">
        <v>79</v>
      </c>
      <c r="G124" s="47" t="s">
        <v>24</v>
      </c>
      <c r="H124" s="50">
        <v>1</v>
      </c>
      <c r="I124" s="48">
        <v>15</v>
      </c>
      <c r="J124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4" s="43"/>
      <c r="L124" s="72"/>
      <c r="M124" s="42"/>
      <c r="N124" s="44"/>
      <c r="O124" s="44"/>
      <c r="P124" s="45" t="e">
        <f>Tableau145[[#This Row],[Prix TTC 
du conditionnement]]/Tableau145[[#This Row],[Conditionnement proposé par le candidat, exprimé en unité de mesure]]</f>
        <v>#DIV/0!</v>
      </c>
      <c r="Q124" s="44" t="e">
        <f>Tableau145[[#This Row],[Prix TTC 
de l''unité de mesure]]*Tableau145[[#This Row],[Quantité annuelle indicative (non contractuelle), exprimée en unité de mesure]]</f>
        <v>#DIV/0!</v>
      </c>
      <c r="R124" s="46"/>
    </row>
    <row r="125" spans="1:18" s="41" customFormat="1" ht="24" customHeight="1" x14ac:dyDescent="0.25">
      <c r="A125" s="46"/>
      <c r="B125" s="46"/>
      <c r="C125" s="46"/>
      <c r="D125" s="47" t="s">
        <v>239</v>
      </c>
      <c r="E125" s="49" t="s">
        <v>133</v>
      </c>
      <c r="F125" s="47" t="s">
        <v>79</v>
      </c>
      <c r="G125" s="47" t="s">
        <v>24</v>
      </c>
      <c r="H125" s="50">
        <v>1</v>
      </c>
      <c r="I125" s="48">
        <v>15</v>
      </c>
      <c r="J125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5" s="43"/>
      <c r="L125" s="72"/>
      <c r="M125" s="42"/>
      <c r="N125" s="44"/>
      <c r="O125" s="44"/>
      <c r="P125" s="45" t="e">
        <f>Tableau145[[#This Row],[Prix TTC 
du conditionnement]]/Tableau145[[#This Row],[Conditionnement proposé par le candidat, exprimé en unité de mesure]]</f>
        <v>#DIV/0!</v>
      </c>
      <c r="Q125" s="44" t="e">
        <f>Tableau145[[#This Row],[Prix TTC 
de l''unité de mesure]]*Tableau145[[#This Row],[Quantité annuelle indicative (non contractuelle), exprimée en unité de mesure]]</f>
        <v>#DIV/0!</v>
      </c>
      <c r="R125" s="46"/>
    </row>
    <row r="126" spans="1:18" s="41" customFormat="1" ht="24" customHeight="1" x14ac:dyDescent="0.25">
      <c r="A126" s="46"/>
      <c r="B126" s="46"/>
      <c r="C126" s="46"/>
      <c r="D126" s="47" t="s">
        <v>240</v>
      </c>
      <c r="E126" s="49" t="s">
        <v>134</v>
      </c>
      <c r="F126" s="47" t="s">
        <v>79</v>
      </c>
      <c r="G126" s="47" t="s">
        <v>24</v>
      </c>
      <c r="H126" s="50">
        <v>1</v>
      </c>
      <c r="I126" s="48">
        <v>15</v>
      </c>
      <c r="J126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6" s="43"/>
      <c r="L126" s="72"/>
      <c r="M126" s="42"/>
      <c r="N126" s="44"/>
      <c r="O126" s="44"/>
      <c r="P126" s="45" t="e">
        <f>Tableau145[[#This Row],[Prix TTC 
du conditionnement]]/Tableau145[[#This Row],[Conditionnement proposé par le candidat, exprimé en unité de mesure]]</f>
        <v>#DIV/0!</v>
      </c>
      <c r="Q126" s="44" t="e">
        <f>Tableau145[[#This Row],[Prix TTC 
de l''unité de mesure]]*Tableau145[[#This Row],[Quantité annuelle indicative (non contractuelle), exprimée en unité de mesure]]</f>
        <v>#DIV/0!</v>
      </c>
      <c r="R126" s="46"/>
    </row>
    <row r="127" spans="1:18" s="41" customFormat="1" ht="24" customHeight="1" x14ac:dyDescent="0.25">
      <c r="A127" s="46"/>
      <c r="B127" s="46"/>
      <c r="C127" s="46"/>
      <c r="D127" s="47" t="s">
        <v>241</v>
      </c>
      <c r="E127" s="49" t="s">
        <v>135</v>
      </c>
      <c r="F127" s="47" t="s">
        <v>79</v>
      </c>
      <c r="G127" s="47" t="s">
        <v>24</v>
      </c>
      <c r="H127" s="50">
        <v>1</v>
      </c>
      <c r="I127" s="48">
        <v>15</v>
      </c>
      <c r="J127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7" s="43"/>
      <c r="L127" s="72"/>
      <c r="M127" s="42"/>
      <c r="N127" s="44"/>
      <c r="O127" s="44"/>
      <c r="P127" s="45" t="e">
        <f>Tableau145[[#This Row],[Prix TTC 
du conditionnement]]/Tableau145[[#This Row],[Conditionnement proposé par le candidat, exprimé en unité de mesure]]</f>
        <v>#DIV/0!</v>
      </c>
      <c r="Q127" s="44" t="e">
        <f>Tableau145[[#This Row],[Prix TTC 
de l''unité de mesure]]*Tableau145[[#This Row],[Quantité annuelle indicative (non contractuelle), exprimée en unité de mesure]]</f>
        <v>#DIV/0!</v>
      </c>
      <c r="R127" s="46"/>
    </row>
    <row r="128" spans="1:18" s="41" customFormat="1" ht="24" customHeight="1" x14ac:dyDescent="0.25">
      <c r="A128" s="46"/>
      <c r="B128" s="46"/>
      <c r="C128" s="46"/>
      <c r="D128" s="47" t="s">
        <v>242</v>
      </c>
      <c r="E128" s="49" t="s">
        <v>250</v>
      </c>
      <c r="F128" s="47" t="s">
        <v>79</v>
      </c>
      <c r="G128" s="47" t="s">
        <v>24</v>
      </c>
      <c r="H128" s="50">
        <v>1</v>
      </c>
      <c r="I128" s="48">
        <v>15</v>
      </c>
      <c r="J128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8" s="43"/>
      <c r="L128" s="72"/>
      <c r="M128" s="42"/>
      <c r="N128" s="44"/>
      <c r="O128" s="44"/>
      <c r="P128" s="45" t="e">
        <f>Tableau145[[#This Row],[Prix TTC 
du conditionnement]]/Tableau145[[#This Row],[Conditionnement proposé par le candidat, exprimé en unité de mesure]]</f>
        <v>#DIV/0!</v>
      </c>
      <c r="Q128" s="44" t="e">
        <f>Tableau145[[#This Row],[Prix TTC 
de l''unité de mesure]]*Tableau145[[#This Row],[Quantité annuelle indicative (non contractuelle), exprimée en unité de mesure]]</f>
        <v>#DIV/0!</v>
      </c>
      <c r="R128" s="46"/>
    </row>
    <row r="129" spans="1:18" s="41" customFormat="1" ht="24" customHeight="1" x14ac:dyDescent="0.25">
      <c r="A129" s="46"/>
      <c r="B129" s="46"/>
      <c r="C129" s="46"/>
      <c r="D129" s="47" t="s">
        <v>243</v>
      </c>
      <c r="E129" s="49" t="s">
        <v>136</v>
      </c>
      <c r="F129" s="47" t="s">
        <v>79</v>
      </c>
      <c r="G129" s="47" t="s">
        <v>24</v>
      </c>
      <c r="H129" s="50">
        <v>1</v>
      </c>
      <c r="I129" s="48">
        <v>15</v>
      </c>
      <c r="J129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9" s="43"/>
      <c r="L129" s="72"/>
      <c r="M129" s="42"/>
      <c r="N129" s="44"/>
      <c r="O129" s="44"/>
      <c r="P129" s="45" t="e">
        <f>Tableau145[[#This Row],[Prix TTC 
du conditionnement]]/Tableau145[[#This Row],[Conditionnement proposé par le candidat, exprimé en unité de mesure]]</f>
        <v>#DIV/0!</v>
      </c>
      <c r="Q129" s="44" t="e">
        <f>Tableau145[[#This Row],[Prix TTC 
de l''unité de mesure]]*Tableau145[[#This Row],[Quantité annuelle indicative (non contractuelle), exprimée en unité de mesure]]</f>
        <v>#DIV/0!</v>
      </c>
      <c r="R129" s="46"/>
    </row>
    <row r="130" spans="1:18" s="41" customFormat="1" ht="24" customHeight="1" x14ac:dyDescent="0.25">
      <c r="A130" s="46"/>
      <c r="B130" s="46"/>
      <c r="C130" s="46"/>
      <c r="D130" s="47" t="s">
        <v>244</v>
      </c>
      <c r="E130" s="49" t="s">
        <v>137</v>
      </c>
      <c r="F130" s="47" t="s">
        <v>79</v>
      </c>
      <c r="G130" s="47" t="s">
        <v>24</v>
      </c>
      <c r="H130" s="50">
        <v>1</v>
      </c>
      <c r="I130" s="48">
        <v>15</v>
      </c>
      <c r="J130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30" s="43"/>
      <c r="L130" s="72"/>
      <c r="M130" s="42"/>
      <c r="N130" s="44"/>
      <c r="O130" s="44"/>
      <c r="P130" s="45" t="e">
        <f>Tableau145[[#This Row],[Prix TTC 
du conditionnement]]/Tableau145[[#This Row],[Conditionnement proposé par le candidat, exprimé en unité de mesure]]</f>
        <v>#DIV/0!</v>
      </c>
      <c r="Q130" s="44" t="e">
        <f>Tableau145[[#This Row],[Prix TTC 
de l''unité de mesure]]*Tableau145[[#This Row],[Quantité annuelle indicative (non contractuelle), exprimée en unité de mesure]]</f>
        <v>#DIV/0!</v>
      </c>
      <c r="R130" s="46"/>
    </row>
    <row r="131" spans="1:18" s="41" customFormat="1" ht="24" customHeight="1" x14ac:dyDescent="0.25">
      <c r="A131" s="46"/>
      <c r="B131" s="46"/>
      <c r="C131" s="46"/>
      <c r="D131" s="47" t="s">
        <v>245</v>
      </c>
      <c r="E131" s="49" t="s">
        <v>138</v>
      </c>
      <c r="F131" s="47" t="s">
        <v>79</v>
      </c>
      <c r="G131" s="47" t="s">
        <v>24</v>
      </c>
      <c r="H131" s="50">
        <v>1</v>
      </c>
      <c r="I131" s="48">
        <v>15</v>
      </c>
      <c r="J131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31" s="43"/>
      <c r="L131" s="72"/>
      <c r="M131" s="42"/>
      <c r="N131" s="44"/>
      <c r="O131" s="44"/>
      <c r="P131" s="45" t="e">
        <f>Tableau145[[#This Row],[Prix TTC 
du conditionnement]]/Tableau145[[#This Row],[Conditionnement proposé par le candidat, exprimé en unité de mesure]]</f>
        <v>#DIV/0!</v>
      </c>
      <c r="Q131" s="44" t="e">
        <f>Tableau145[[#This Row],[Prix TTC 
de l''unité de mesure]]*Tableau145[[#This Row],[Quantité annuelle indicative (non contractuelle), exprimée en unité de mesure]]</f>
        <v>#DIV/0!</v>
      </c>
      <c r="R131" s="46"/>
    </row>
    <row r="132" spans="1:18" s="41" customFormat="1" ht="24" customHeight="1" x14ac:dyDescent="0.25">
      <c r="A132" s="46"/>
      <c r="B132" s="46"/>
      <c r="C132" s="46"/>
      <c r="D132" s="47" t="s">
        <v>246</v>
      </c>
      <c r="E132" s="49" t="s">
        <v>139</v>
      </c>
      <c r="F132" s="47" t="s">
        <v>79</v>
      </c>
      <c r="G132" s="47" t="s">
        <v>24</v>
      </c>
      <c r="H132" s="50">
        <v>1</v>
      </c>
      <c r="I132" s="48">
        <v>15</v>
      </c>
      <c r="J132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32" s="43"/>
      <c r="L132" s="72"/>
      <c r="M132" s="42"/>
      <c r="N132" s="44"/>
      <c r="O132" s="44"/>
      <c r="P132" s="45" t="e">
        <f>Tableau145[[#This Row],[Prix TTC 
du conditionnement]]/Tableau145[[#This Row],[Conditionnement proposé par le candidat, exprimé en unité de mesure]]</f>
        <v>#DIV/0!</v>
      </c>
      <c r="Q132" s="44" t="e">
        <f>Tableau145[[#This Row],[Prix TTC 
de l''unité de mesure]]*Tableau145[[#This Row],[Quantité annuelle indicative (non contractuelle), exprimée en unité de mesure]]</f>
        <v>#DIV/0!</v>
      </c>
      <c r="R132" s="46"/>
    </row>
    <row r="133" spans="1:18" s="41" customFormat="1" ht="24" customHeight="1" x14ac:dyDescent="0.25">
      <c r="A133" s="46"/>
      <c r="B133" s="46"/>
      <c r="C133" s="46"/>
      <c r="D133" s="47" t="s">
        <v>247</v>
      </c>
      <c r="E133" s="49" t="s">
        <v>140</v>
      </c>
      <c r="F133" s="47" t="s">
        <v>79</v>
      </c>
      <c r="G133" s="47" t="s">
        <v>24</v>
      </c>
      <c r="H133" s="50">
        <v>1</v>
      </c>
      <c r="I133" s="48">
        <v>15</v>
      </c>
      <c r="J133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33" s="43"/>
      <c r="L133" s="72"/>
      <c r="M133" s="42"/>
      <c r="N133" s="44"/>
      <c r="O133" s="44"/>
      <c r="P133" s="45" t="e">
        <f>Tableau145[[#This Row],[Prix TTC 
du conditionnement]]/Tableau145[[#This Row],[Conditionnement proposé par le candidat, exprimé en unité de mesure]]</f>
        <v>#DIV/0!</v>
      </c>
      <c r="Q133" s="44" t="e">
        <f>Tableau145[[#This Row],[Prix TTC 
de l''unité de mesure]]*Tableau145[[#This Row],[Quantité annuelle indicative (non contractuelle), exprimée en unité de mesure]]</f>
        <v>#DIV/0!</v>
      </c>
      <c r="R133" s="46"/>
    </row>
    <row r="134" spans="1:18" s="41" customFormat="1" ht="24" customHeight="1" thickBot="1" x14ac:dyDescent="0.3">
      <c r="A134" s="46"/>
      <c r="B134" s="46"/>
      <c r="C134" s="46"/>
      <c r="D134" s="24"/>
      <c r="E134" s="53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</row>
    <row r="135" spans="1:18" ht="39.950000000000003" customHeight="1" thickBot="1" x14ac:dyDescent="0.3">
      <c r="A135" s="22"/>
      <c r="B135" s="22"/>
      <c r="C135" s="22"/>
      <c r="D135" s="79" t="s">
        <v>32</v>
      </c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1"/>
      <c r="P135" s="82"/>
      <c r="Q135" s="83"/>
    </row>
    <row r="136" spans="1:18" ht="24" customHeight="1" thickBot="1" x14ac:dyDescent="0.3">
      <c r="A136" s="22"/>
      <c r="B136" s="22"/>
      <c r="C136" s="32"/>
      <c r="D136" s="25"/>
      <c r="E136" s="54"/>
      <c r="F136" s="25"/>
      <c r="G136" s="25"/>
      <c r="H136" s="25"/>
      <c r="I136" s="25"/>
      <c r="J136" s="25"/>
      <c r="K136" s="25"/>
      <c r="L136" s="25"/>
      <c r="M136" s="25"/>
      <c r="N136" s="25"/>
      <c r="O136" s="34"/>
      <c r="P136" s="34"/>
      <c r="Q136" s="75"/>
    </row>
    <row r="137" spans="1:18" ht="39.950000000000003" customHeight="1" thickBot="1" x14ac:dyDescent="0.3">
      <c r="A137" s="22"/>
      <c r="B137" s="22"/>
      <c r="C137" s="22"/>
      <c r="D137" s="25"/>
      <c r="E137" s="54"/>
      <c r="F137" s="25"/>
      <c r="G137" s="25"/>
      <c r="H137" s="25"/>
      <c r="I137" s="25"/>
      <c r="J137" s="25"/>
      <c r="K137" s="25"/>
      <c r="L137" s="25"/>
      <c r="M137" s="25"/>
      <c r="N137" s="25"/>
      <c r="P137" s="90" t="s">
        <v>21</v>
      </c>
      <c r="Q137" s="91"/>
    </row>
    <row r="138" spans="1:18" ht="39.950000000000003" customHeight="1" thickBot="1" x14ac:dyDescent="0.3">
      <c r="A138" s="22"/>
      <c r="B138" s="22"/>
      <c r="C138" s="22"/>
      <c r="D138" s="25"/>
      <c r="E138" s="54"/>
      <c r="F138" s="25"/>
      <c r="G138" s="25"/>
      <c r="H138" s="25"/>
      <c r="I138" s="25"/>
      <c r="J138" s="25"/>
      <c r="K138" s="25"/>
      <c r="L138" s="25"/>
      <c r="M138" s="25"/>
      <c r="N138" s="25"/>
      <c r="P138" s="88" t="e">
        <f>SUM(Q19:Q62,Q67:Q78,Q83:Q133)</f>
        <v>#DIV/0!</v>
      </c>
      <c r="Q138" s="89"/>
    </row>
    <row r="139" spans="1:18" ht="39.950000000000003" customHeight="1" x14ac:dyDescent="0.25">
      <c r="A139" s="22"/>
      <c r="B139" s="22"/>
      <c r="C139" s="22"/>
      <c r="D139" s="32"/>
      <c r="E139" s="58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76"/>
      <c r="Q139" s="76"/>
    </row>
    <row r="140" spans="1:18" ht="24" customHeight="1" x14ac:dyDescent="0.25">
      <c r="A140" s="22"/>
      <c r="B140" s="22"/>
      <c r="C140" s="22"/>
      <c r="Q140" s="32"/>
    </row>
    <row r="141" spans="1:18" ht="24" customHeight="1" x14ac:dyDescent="0.25">
      <c r="A141" s="22"/>
      <c r="B141" s="22"/>
      <c r="C141" s="22"/>
      <c r="Q141" s="32"/>
    </row>
    <row r="142" spans="1:18" ht="24" customHeight="1" x14ac:dyDescent="0.25">
      <c r="A142" s="22"/>
      <c r="B142" s="22"/>
      <c r="C142" s="22"/>
      <c r="Q142" s="32"/>
    </row>
    <row r="143" spans="1:18" ht="24" customHeight="1" x14ac:dyDescent="0.25">
      <c r="A143" s="22"/>
      <c r="B143" s="22"/>
      <c r="C143" s="22"/>
      <c r="Q143" s="32"/>
    </row>
    <row r="144" spans="1:18" ht="24" customHeight="1" x14ac:dyDescent="0.25">
      <c r="A144" s="22"/>
      <c r="B144" s="22"/>
      <c r="C144" s="22"/>
      <c r="Q144" s="32"/>
    </row>
    <row r="145" spans="1:17" ht="24" customHeight="1" x14ac:dyDescent="0.25">
      <c r="A145" s="32"/>
      <c r="B145" s="32"/>
      <c r="C145" s="32"/>
      <c r="Q145" s="32"/>
    </row>
  </sheetData>
  <mergeCells count="21">
    <mergeCell ref="B17:B18"/>
    <mergeCell ref="D14:J14"/>
    <mergeCell ref="F12:H12"/>
    <mergeCell ref="D12:E12"/>
    <mergeCell ref="D2:Q2"/>
    <mergeCell ref="D3:Q3"/>
    <mergeCell ref="D4:Q4"/>
    <mergeCell ref="D5:Q5"/>
    <mergeCell ref="D7:Q7"/>
    <mergeCell ref="D8:Q8"/>
    <mergeCell ref="D10:Q10"/>
    <mergeCell ref="D64:O64"/>
    <mergeCell ref="P64:Q64"/>
    <mergeCell ref="K14:O14"/>
    <mergeCell ref="P14:Q14"/>
    <mergeCell ref="P138:Q138"/>
    <mergeCell ref="P137:Q137"/>
    <mergeCell ref="P135:Q135"/>
    <mergeCell ref="D135:O135"/>
    <mergeCell ref="D80:O80"/>
    <mergeCell ref="P80:Q80"/>
  </mergeCells>
  <conditionalFormatting sqref="J17:J62 J67:J78">
    <cfRule type="cellIs" dxfId="58" priority="10" operator="equal">
      <formula>0</formula>
    </cfRule>
  </conditionalFormatting>
  <conditionalFormatting sqref="P17:Q62 P67:Q78 P138">
    <cfRule type="containsErrors" dxfId="57" priority="9">
      <formula>ISERROR(P17)</formula>
    </cfRule>
  </conditionalFormatting>
  <conditionalFormatting sqref="J83:J133">
    <cfRule type="cellIs" dxfId="56" priority="5" operator="equal">
      <formula>0</formula>
    </cfRule>
  </conditionalFormatting>
  <conditionalFormatting sqref="P83:Q133">
    <cfRule type="containsErrors" dxfId="55" priority="4">
      <formula>ISERROR(P83)</formula>
    </cfRule>
  </conditionalFormatting>
  <conditionalFormatting sqref="F1 F11:F63 F6 F9 F136:F1048576 F81:F134 F65:F79">
    <cfRule type="containsText" dxfId="54" priority="1" operator="containsText" text="N/C">
      <formula>NOT(ISERROR(SEARCH("N/C",F1)))</formula>
    </cfRule>
  </conditionalFormatting>
  <pageMargins left="0.25" right="0.25" top="0.75" bottom="0.75" header="0.3" footer="0.3"/>
  <pageSetup paperSize="9" scale="45" fitToHeight="0" orientation="landscape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25B03 - BPU LOT 1 bis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Benjamin Rousselle</cp:lastModifiedBy>
  <cp:lastPrinted>2019-09-11T12:40:55Z</cp:lastPrinted>
  <dcterms:created xsi:type="dcterms:W3CDTF">2019-09-11T09:57:33Z</dcterms:created>
  <dcterms:modified xsi:type="dcterms:W3CDTF">2025-07-25T10:08:28Z</dcterms:modified>
</cp:coreProperties>
</file>